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240" tabRatio="623" activeTab="2"/>
  </bookViews>
  <sheets>
    <sheet name="ТИТУЛ" sheetId="1" r:id="rId1"/>
    <sheet name="ЯНВ" sheetId="2" r:id="rId2"/>
    <sheet name="ФЕВ" sheetId="3" r:id="rId3"/>
    <sheet name="МАР" sheetId="4" r:id="rId4"/>
    <sheet name="1 КВ" sheetId="5" r:id="rId5"/>
    <sheet name="АПР" sheetId="6" r:id="rId6"/>
    <sheet name="МАЙ" sheetId="7" r:id="rId7"/>
    <sheet name="ИЮН" sheetId="8" r:id="rId8"/>
    <sheet name="2 КВ" sheetId="9" r:id="rId9"/>
    <sheet name="ПОЛГОДА" sheetId="10" r:id="rId10"/>
    <sheet name="ИЮЛ" sheetId="11" r:id="rId11"/>
    <sheet name="АВГ" sheetId="12" r:id="rId12"/>
    <sheet name="СЕН" sheetId="13" r:id="rId13"/>
    <sheet name="3 КВ" sheetId="14" r:id="rId14"/>
    <sheet name="9 МЕСЯЦ" sheetId="15" r:id="rId15"/>
    <sheet name="ОКТ" sheetId="16" r:id="rId16"/>
    <sheet name="НОЯ" sheetId="17" r:id="rId17"/>
    <sheet name="ДЕК" sheetId="18" r:id="rId18"/>
    <sheet name="4 КВ" sheetId="19" r:id="rId19"/>
    <sheet name="ГОД" sheetId="20" r:id="rId20"/>
  </sheets>
  <definedNames>
    <definedName name="Z_6F74D4F3_C93B_4475_957B_16BAA9140222_.wvu.FilterData" localSheetId="4" hidden="1">'1 КВ'!#REF!</definedName>
    <definedName name="Z_6F74D4F3_C93B_4475_957B_16BAA9140222_.wvu.FilterData" localSheetId="8" hidden="1">'2 КВ'!#REF!</definedName>
    <definedName name="Z_6F74D4F3_C93B_4475_957B_16BAA9140222_.wvu.FilterData" localSheetId="13" hidden="1">'3 КВ'!#REF!</definedName>
    <definedName name="Z_6F74D4F3_C93B_4475_957B_16BAA9140222_.wvu.FilterData" localSheetId="18" hidden="1">'4 КВ'!#REF!</definedName>
    <definedName name="Z_6F74D4F3_C93B_4475_957B_16BAA9140222_.wvu.FilterData" localSheetId="14" hidden="1">'9 МЕСЯЦ'!#REF!</definedName>
    <definedName name="Z_6F74D4F3_C93B_4475_957B_16BAA9140222_.wvu.FilterData" localSheetId="11" hidden="1">'АВГ'!#REF!</definedName>
    <definedName name="Z_6F74D4F3_C93B_4475_957B_16BAA9140222_.wvu.FilterData" localSheetId="5" hidden="1">'АПР'!#REF!</definedName>
    <definedName name="Z_6F74D4F3_C93B_4475_957B_16BAA9140222_.wvu.FilterData" localSheetId="19" hidden="1">'ГОД'!#REF!</definedName>
    <definedName name="Z_6F74D4F3_C93B_4475_957B_16BAA9140222_.wvu.FilterData" localSheetId="17" hidden="1">'ДЕК'!#REF!</definedName>
    <definedName name="Z_6F74D4F3_C93B_4475_957B_16BAA9140222_.wvu.FilterData" localSheetId="10" hidden="1">'ИЮЛ'!#REF!</definedName>
    <definedName name="Z_6F74D4F3_C93B_4475_957B_16BAA9140222_.wvu.FilterData" localSheetId="7" hidden="1">'ИЮН'!#REF!</definedName>
    <definedName name="Z_6F74D4F3_C93B_4475_957B_16BAA9140222_.wvu.FilterData" localSheetId="6" hidden="1">'МАЙ'!#REF!</definedName>
    <definedName name="Z_6F74D4F3_C93B_4475_957B_16BAA9140222_.wvu.FilterData" localSheetId="3" hidden="1">'МАР'!#REF!</definedName>
    <definedName name="Z_6F74D4F3_C93B_4475_957B_16BAA9140222_.wvu.FilterData" localSheetId="16" hidden="1">'НОЯ'!#REF!</definedName>
    <definedName name="Z_6F74D4F3_C93B_4475_957B_16BAA9140222_.wvu.FilterData" localSheetId="15" hidden="1">'ОКТ'!#REF!</definedName>
    <definedName name="Z_6F74D4F3_C93B_4475_957B_16BAA9140222_.wvu.FilterData" localSheetId="9" hidden="1">'ПОЛГОДА'!#REF!</definedName>
    <definedName name="Z_6F74D4F3_C93B_4475_957B_16BAA9140222_.wvu.FilterData" localSheetId="12" hidden="1">'СЕН'!#REF!</definedName>
    <definedName name="Z_6F74D4F3_C93B_4475_957B_16BAA9140222_.wvu.FilterData" localSheetId="2" hidden="1">'ФЕВ'!#REF!</definedName>
    <definedName name="Z_6F74D4F3_C93B_4475_957B_16BAA9140222_.wvu.FilterData" localSheetId="1" hidden="1">'ЯНВ'!#REF!</definedName>
    <definedName name="Z_6F74D4F3_C93B_4475_957B_16BAA9140222_.wvu.PrintArea" localSheetId="4" hidden="1">'1 КВ'!$A$1:$O$48</definedName>
    <definedName name="Z_6F74D4F3_C93B_4475_957B_16BAA9140222_.wvu.PrintArea" localSheetId="8" hidden="1">'2 КВ'!$A$1:$O$48</definedName>
    <definedName name="Z_6F74D4F3_C93B_4475_957B_16BAA9140222_.wvu.PrintArea" localSheetId="13" hidden="1">'3 КВ'!$A$1:$O$48</definedName>
    <definedName name="Z_6F74D4F3_C93B_4475_957B_16BAA9140222_.wvu.PrintArea" localSheetId="18" hidden="1">'4 КВ'!$A$1:$O$48</definedName>
    <definedName name="Z_6F74D4F3_C93B_4475_957B_16BAA9140222_.wvu.PrintArea" localSheetId="14" hidden="1">'9 МЕСЯЦ'!$A$1:$O$48</definedName>
    <definedName name="Z_6F74D4F3_C93B_4475_957B_16BAA9140222_.wvu.PrintArea" localSheetId="11" hidden="1">'АВГ'!$A$1:$O$48</definedName>
    <definedName name="Z_6F74D4F3_C93B_4475_957B_16BAA9140222_.wvu.PrintArea" localSheetId="5" hidden="1">'АПР'!$A$1:$O$48</definedName>
    <definedName name="Z_6F74D4F3_C93B_4475_957B_16BAA9140222_.wvu.PrintArea" localSheetId="19" hidden="1">'ГОД'!$A$1:$O$48</definedName>
    <definedName name="Z_6F74D4F3_C93B_4475_957B_16BAA9140222_.wvu.PrintArea" localSheetId="17" hidden="1">'ДЕК'!$A$1:$O$48</definedName>
    <definedName name="Z_6F74D4F3_C93B_4475_957B_16BAA9140222_.wvu.PrintArea" localSheetId="10" hidden="1">'ИЮЛ'!$A$1:$O$48</definedName>
    <definedName name="Z_6F74D4F3_C93B_4475_957B_16BAA9140222_.wvu.PrintArea" localSheetId="7" hidden="1">'ИЮН'!$A$1:$O$48</definedName>
    <definedName name="Z_6F74D4F3_C93B_4475_957B_16BAA9140222_.wvu.PrintArea" localSheetId="6" hidden="1">'МАЙ'!$A$1:$O$48</definedName>
    <definedName name="Z_6F74D4F3_C93B_4475_957B_16BAA9140222_.wvu.PrintArea" localSheetId="3" hidden="1">'МАР'!$A$1:$Z$48</definedName>
    <definedName name="Z_6F74D4F3_C93B_4475_957B_16BAA9140222_.wvu.PrintArea" localSheetId="16" hidden="1">'НОЯ'!$A$1:$O$48</definedName>
    <definedName name="Z_6F74D4F3_C93B_4475_957B_16BAA9140222_.wvu.PrintArea" localSheetId="15" hidden="1">'ОКТ'!$A$1:$O$48</definedName>
    <definedName name="Z_6F74D4F3_C93B_4475_957B_16BAA9140222_.wvu.PrintArea" localSheetId="9" hidden="1">'ПОЛГОДА'!$A$1:$O$48</definedName>
    <definedName name="Z_6F74D4F3_C93B_4475_957B_16BAA9140222_.wvu.PrintArea" localSheetId="12" hidden="1">'СЕН'!$A$1:$O$48</definedName>
    <definedName name="Z_6F74D4F3_C93B_4475_957B_16BAA9140222_.wvu.PrintArea" localSheetId="2" hidden="1">'ФЕВ'!$A$1:$O$48</definedName>
    <definedName name="Z_6F74D4F3_C93B_4475_957B_16BAA9140222_.wvu.PrintArea" localSheetId="1" hidden="1">'ЯНВ'!$A$1:$O$48</definedName>
    <definedName name="Z_D2D63F52_F99E_4530_8025_B949C38DC5FB_.wvu.FilterData" localSheetId="4" hidden="1">'1 КВ'!#REF!</definedName>
    <definedName name="Z_D2D63F52_F99E_4530_8025_B949C38DC5FB_.wvu.FilterData" localSheetId="8" hidden="1">'2 КВ'!#REF!</definedName>
    <definedName name="Z_D2D63F52_F99E_4530_8025_B949C38DC5FB_.wvu.FilterData" localSheetId="13" hidden="1">'3 КВ'!#REF!</definedName>
    <definedName name="Z_D2D63F52_F99E_4530_8025_B949C38DC5FB_.wvu.FilterData" localSheetId="18" hidden="1">'4 КВ'!#REF!</definedName>
    <definedName name="Z_D2D63F52_F99E_4530_8025_B949C38DC5FB_.wvu.FilterData" localSheetId="14" hidden="1">'9 МЕСЯЦ'!#REF!</definedName>
    <definedName name="Z_D2D63F52_F99E_4530_8025_B949C38DC5FB_.wvu.FilterData" localSheetId="11" hidden="1">'АВГ'!#REF!</definedName>
    <definedName name="Z_D2D63F52_F99E_4530_8025_B949C38DC5FB_.wvu.FilterData" localSheetId="5" hidden="1">'АПР'!#REF!</definedName>
    <definedName name="Z_D2D63F52_F99E_4530_8025_B949C38DC5FB_.wvu.FilterData" localSheetId="19" hidden="1">'ГОД'!#REF!</definedName>
    <definedName name="Z_D2D63F52_F99E_4530_8025_B949C38DC5FB_.wvu.FilterData" localSheetId="17" hidden="1">'ДЕК'!#REF!</definedName>
    <definedName name="Z_D2D63F52_F99E_4530_8025_B949C38DC5FB_.wvu.FilterData" localSheetId="10" hidden="1">'ИЮЛ'!#REF!</definedName>
    <definedName name="Z_D2D63F52_F99E_4530_8025_B949C38DC5FB_.wvu.FilterData" localSheetId="7" hidden="1">'ИЮН'!#REF!</definedName>
    <definedName name="Z_D2D63F52_F99E_4530_8025_B949C38DC5FB_.wvu.FilterData" localSheetId="6" hidden="1">'МАЙ'!#REF!</definedName>
    <definedName name="Z_D2D63F52_F99E_4530_8025_B949C38DC5FB_.wvu.FilterData" localSheetId="3" hidden="1">'МАР'!#REF!</definedName>
    <definedName name="Z_D2D63F52_F99E_4530_8025_B949C38DC5FB_.wvu.FilterData" localSheetId="16" hidden="1">'НОЯ'!#REF!</definedName>
    <definedName name="Z_D2D63F52_F99E_4530_8025_B949C38DC5FB_.wvu.FilterData" localSheetId="15" hidden="1">'ОКТ'!#REF!</definedName>
    <definedName name="Z_D2D63F52_F99E_4530_8025_B949C38DC5FB_.wvu.FilterData" localSheetId="9" hidden="1">'ПОЛГОДА'!#REF!</definedName>
    <definedName name="Z_D2D63F52_F99E_4530_8025_B949C38DC5FB_.wvu.FilterData" localSheetId="12" hidden="1">'СЕН'!#REF!</definedName>
    <definedName name="Z_D2D63F52_F99E_4530_8025_B949C38DC5FB_.wvu.FilterData" localSheetId="2" hidden="1">'ФЕВ'!#REF!</definedName>
    <definedName name="Z_D2D63F52_F99E_4530_8025_B949C38DC5FB_.wvu.FilterData" localSheetId="1" hidden="1">'ЯНВ'!#REF!</definedName>
    <definedName name="Z_D2D63F52_F99E_4530_8025_B949C38DC5FB_.wvu.PrintArea" localSheetId="4" hidden="1">'1 КВ'!$A$1:$O$48</definedName>
    <definedName name="Z_D2D63F52_F99E_4530_8025_B949C38DC5FB_.wvu.PrintArea" localSheetId="8" hidden="1">'2 КВ'!$A$1:$O$48</definedName>
    <definedName name="Z_D2D63F52_F99E_4530_8025_B949C38DC5FB_.wvu.PrintArea" localSheetId="13" hidden="1">'3 КВ'!$A$1:$O$48</definedName>
    <definedName name="Z_D2D63F52_F99E_4530_8025_B949C38DC5FB_.wvu.PrintArea" localSheetId="18" hidden="1">'4 КВ'!$A$1:$O$48</definedName>
    <definedName name="Z_D2D63F52_F99E_4530_8025_B949C38DC5FB_.wvu.PrintArea" localSheetId="14" hidden="1">'9 МЕСЯЦ'!$A$1:$O$48</definedName>
    <definedName name="Z_D2D63F52_F99E_4530_8025_B949C38DC5FB_.wvu.PrintArea" localSheetId="11" hidden="1">'АВГ'!$A$1:$O$48</definedName>
    <definedName name="Z_D2D63F52_F99E_4530_8025_B949C38DC5FB_.wvu.PrintArea" localSheetId="5" hidden="1">'АПР'!$A$1:$O$48</definedName>
    <definedName name="Z_D2D63F52_F99E_4530_8025_B949C38DC5FB_.wvu.PrintArea" localSheetId="19" hidden="1">'ГОД'!$A$1:$O$48</definedName>
    <definedName name="Z_D2D63F52_F99E_4530_8025_B949C38DC5FB_.wvu.PrintArea" localSheetId="17" hidden="1">'ДЕК'!$A$1:$O$48</definedName>
    <definedName name="Z_D2D63F52_F99E_4530_8025_B949C38DC5FB_.wvu.PrintArea" localSheetId="10" hidden="1">'ИЮЛ'!$A$1:$O$48</definedName>
    <definedName name="Z_D2D63F52_F99E_4530_8025_B949C38DC5FB_.wvu.PrintArea" localSheetId="7" hidden="1">'ИЮН'!$A$1:$O$48</definedName>
    <definedName name="Z_D2D63F52_F99E_4530_8025_B949C38DC5FB_.wvu.PrintArea" localSheetId="6" hidden="1">'МАЙ'!$A$1:$O$48</definedName>
    <definedName name="Z_D2D63F52_F99E_4530_8025_B949C38DC5FB_.wvu.PrintArea" localSheetId="3" hidden="1">'МАР'!$A$1:$Z$48</definedName>
    <definedName name="Z_D2D63F52_F99E_4530_8025_B949C38DC5FB_.wvu.PrintArea" localSheetId="16" hidden="1">'НОЯ'!$A$1:$O$48</definedName>
    <definedName name="Z_D2D63F52_F99E_4530_8025_B949C38DC5FB_.wvu.PrintArea" localSheetId="15" hidden="1">'ОКТ'!$A$1:$O$48</definedName>
    <definedName name="Z_D2D63F52_F99E_4530_8025_B949C38DC5FB_.wvu.PrintArea" localSheetId="9" hidden="1">'ПОЛГОДА'!$A$1:$O$48</definedName>
    <definedName name="Z_D2D63F52_F99E_4530_8025_B949C38DC5FB_.wvu.PrintArea" localSheetId="12" hidden="1">'СЕН'!$A$1:$O$48</definedName>
    <definedName name="Z_D2D63F52_F99E_4530_8025_B949C38DC5FB_.wvu.PrintArea" localSheetId="2" hidden="1">'ФЕВ'!$A$1:$O$48</definedName>
    <definedName name="Z_D2D63F52_F99E_4530_8025_B949C38DC5FB_.wvu.PrintArea" localSheetId="1" hidden="1">'ЯНВ'!$A$1:$O$48</definedName>
    <definedName name="_xlnm.Print_Area" localSheetId="4">'1 КВ'!$A$1:$O$48</definedName>
    <definedName name="_xlnm.Print_Area" localSheetId="8">'2 КВ'!$A$1:$O$48</definedName>
    <definedName name="_xlnm.Print_Area" localSheetId="13">'3 КВ'!$A$1:$O$48</definedName>
    <definedName name="_xlnm.Print_Area" localSheetId="18">'4 КВ'!$A$1:$O$48</definedName>
    <definedName name="_xlnm.Print_Area" localSheetId="14">'9 МЕСЯЦ'!$A$1:$O$48</definedName>
    <definedName name="_xlnm.Print_Area" localSheetId="11">'АВГ'!$A$1:$O$48</definedName>
    <definedName name="_xlnm.Print_Area" localSheetId="5">'АПР'!$A$1:$O$48</definedName>
    <definedName name="_xlnm.Print_Area" localSheetId="19">'ГОД'!$A$1:$O$48</definedName>
    <definedName name="_xlnm.Print_Area" localSheetId="17">'ДЕК'!$A$1:$O$48</definedName>
    <definedName name="_xlnm.Print_Area" localSheetId="10">'ИЮЛ'!$A$1:$O$48</definedName>
    <definedName name="_xlnm.Print_Area" localSheetId="7">'ИЮН'!$A$1:$O$48</definedName>
    <definedName name="_xlnm.Print_Area" localSheetId="6">'МАЙ'!$A$1:$O$48</definedName>
    <definedName name="_xlnm.Print_Area" localSheetId="3">'МАР'!$A$1:$O$48</definedName>
    <definedName name="_xlnm.Print_Area" localSheetId="16">'НОЯ'!$A$1:$O$48</definedName>
    <definedName name="_xlnm.Print_Area" localSheetId="15">'ОКТ'!$A$1:$O$48</definedName>
    <definedName name="_xlnm.Print_Area" localSheetId="9">'ПОЛГОДА'!$A$1:$O$48</definedName>
    <definedName name="_xlnm.Print_Area" localSheetId="12">'СЕН'!$A$1:$O$48</definedName>
    <definedName name="_xlnm.Print_Area" localSheetId="2">'ФЕВ'!$A$1:$O$48</definedName>
    <definedName name="_xlnm.Print_Area" localSheetId="1">'ЯНВ'!$A$1:$O$48</definedName>
  </definedNames>
  <calcPr fullCalcOnLoad="1"/>
</workbook>
</file>

<file path=xl/sharedStrings.xml><?xml version="1.0" encoding="utf-8"?>
<sst xmlns="http://schemas.openxmlformats.org/spreadsheetml/2006/main" count="614" uniqueCount="74">
  <si>
    <t>итого по д/саду</t>
  </si>
  <si>
    <t>фактические детодни за месяц</t>
  </si>
  <si>
    <t>итого план за месяц в граммах на всех детей, яйца в шт.</t>
  </si>
  <si>
    <t>фактически съедено за месяц детьми в граммах, яйца в штуках</t>
  </si>
  <si>
    <t xml:space="preserve">% исполнения плана </t>
  </si>
  <si>
    <t>от 1 года до 3-х лет</t>
  </si>
  <si>
    <t>от 3 до 7 лет</t>
  </si>
  <si>
    <t>нетто, гр.</t>
  </si>
  <si>
    <t>молоко в т.ч. кисломолоч.</t>
  </si>
  <si>
    <t>творог, творож. изделия</t>
  </si>
  <si>
    <t>сметана</t>
  </si>
  <si>
    <t>сыр</t>
  </si>
  <si>
    <t>фрукты свежие</t>
  </si>
  <si>
    <t>овощи, зелень</t>
  </si>
  <si>
    <t>фрукты сухие</t>
  </si>
  <si>
    <t>соки</t>
  </si>
  <si>
    <t>напитки витаминизир.</t>
  </si>
  <si>
    <t>хлеб ржаной</t>
  </si>
  <si>
    <t>хлеб пшеничный (зерновой)</t>
  </si>
  <si>
    <t>крупы (злаки), бобовые</t>
  </si>
  <si>
    <t>макаронные изделия</t>
  </si>
  <si>
    <t>мука пшеничная</t>
  </si>
  <si>
    <t>мука картоф. (крахмал)</t>
  </si>
  <si>
    <t>масло растительное</t>
  </si>
  <si>
    <t>масло коровье (сливочное)</t>
  </si>
  <si>
    <t>кондитерские изделия</t>
  </si>
  <si>
    <t>чай в т.ч. фиточай</t>
  </si>
  <si>
    <t>какао-порошок</t>
  </si>
  <si>
    <t>кофейный напиток</t>
  </si>
  <si>
    <t>сахар</t>
  </si>
  <si>
    <t>дрожжи</t>
  </si>
  <si>
    <t>соль</t>
  </si>
  <si>
    <t>мясо говядина: бескостная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</si>
  <si>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</si>
  <si>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</si>
  <si>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</si>
  <si>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</si>
  <si>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</si>
  <si>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</si>
  <si>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</si>
  <si>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</si>
  <si>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</si>
  <si>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</si>
  <si>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</si>
  <si>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</si>
  <si>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9 МЕСЯЦЕВ</t>
  </si>
  <si>
    <t>ОКТЯБРЬ</t>
  </si>
  <si>
    <t>НОЯБРЬ</t>
  </si>
  <si>
    <t>ДЕКАБРЬ</t>
  </si>
  <si>
    <t>4 КВАРТАЛ</t>
  </si>
  <si>
    <t>Отчет о выполнении натуральных норм питания</t>
  </si>
  <si>
    <t>ДС №</t>
  </si>
  <si>
    <t>стоимость питания : план -</t>
  </si>
  <si>
    <t>факт -</t>
  </si>
  <si>
    <t>ПОЛГОДА</t>
  </si>
  <si>
    <t>ВНИМАНИЕ!</t>
  </si>
  <si>
    <t>ФАЙЛ НЕ ПЕРЕИМЕНОВЫВАТЬ!</t>
  </si>
  <si>
    <t>Наименование файла:</t>
  </si>
  <si>
    <t>ДС - пробел - номер ДС - пробел - НОРМЫ</t>
  </si>
  <si>
    <r>
      <t>Пример:</t>
    </r>
    <r>
      <rPr>
        <b/>
        <sz val="12"/>
        <color indexed="10"/>
        <rFont val="Arial Cyr"/>
        <family val="0"/>
      </rPr>
      <t xml:space="preserve"> ДС 25 НОРМЫ</t>
    </r>
  </si>
  <si>
    <t>ЗАКЛАДКИ НЕ ПЕРЕСТАВЛЯТЬ МЕСТАМИ!</t>
  </si>
  <si>
    <t>ЛИСТОВ НЕ ДОБАВЛЯТЬ!</t>
  </si>
  <si>
    <t>РАСШИРЕНИЕ ФАЙЛОВ НЕ МЕНЯТЬ!</t>
  </si>
  <si>
    <r>
      <t xml:space="preserve">Расширение </t>
    </r>
    <r>
      <rPr>
        <b/>
        <sz val="12"/>
        <color indexed="10"/>
        <rFont val="Arial Cyr"/>
        <family val="0"/>
      </rPr>
      <t>*.xlsx</t>
    </r>
    <r>
      <rPr>
        <b/>
        <sz val="12"/>
        <color indexed="12"/>
        <rFont val="Arial Cyr"/>
        <family val="0"/>
      </rPr>
      <t xml:space="preserve"> приниматься не будут</t>
    </r>
  </si>
  <si>
    <r>
      <t xml:space="preserve">Файл имеет расширение </t>
    </r>
    <r>
      <rPr>
        <b/>
        <sz val="12"/>
        <color indexed="10"/>
        <rFont val="Arial Cyr"/>
        <family val="0"/>
      </rPr>
      <t>*.xls</t>
    </r>
  </si>
  <si>
    <t>Пример, как должно быть:</t>
  </si>
  <si>
    <t>НЕ ПЕРЕИМЕНОВЫВАТЬ!</t>
  </si>
  <si>
    <t>При наличии несоответствия, приниматься не будут</t>
  </si>
  <si>
    <t>птица: куры потр.,цыплята-бройлеры,</t>
  </si>
  <si>
    <t>субпродукты</t>
  </si>
  <si>
    <t>рыба (филе), в т.ч. соленая</t>
  </si>
  <si>
    <t>яйцо куриное (шт.)</t>
  </si>
  <si>
    <t>картофель</t>
  </si>
  <si>
    <t>ГОДОВАЯ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</si>
</sst>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mmm/yyyy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Arial"/>
      <family val="2"/>
    </font>
    <font>
      <sz val="14"/>
      <name val="Arial"/>
      <family val="2"/>
    </font>
    <font>
      <sz val="8"/>
      <name val="Arial Cyr"/>
      <family val="0"/>
    </font>
    <font>
      <sz val="14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72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72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17" fontId="3" fillId="0" borderId="0" xfId="0" applyNumberFormat="1" applyFont="1" applyBorder="1" applyAlignment="1" applyProtection="1">
      <alignment horizontal="center" wrapText="1"/>
      <protection/>
    </xf>
    <xf numFmtId="172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 horizontal="center" wrapText="1"/>
      <protection/>
    </xf>
    <xf numFmtId="3" fontId="0" fillId="0" borderId="0" xfId="0" applyNumberFormat="1" applyFill="1" applyBorder="1" applyAlignment="1" applyProtection="1">
      <alignment horizontal="center" wrapText="1"/>
      <protection/>
    </xf>
    <xf numFmtId="3" fontId="0" fillId="0" borderId="0" xfId="0" applyNumberFormat="1" applyFill="1" applyAlignment="1" applyProtection="1">
      <alignment/>
      <protection/>
    </xf>
    <xf numFmtId="3" fontId="0" fillId="25" borderId="10" xfId="0" applyNumberFormat="1" applyFill="1" applyBorder="1" applyAlignment="1" applyProtection="1">
      <alignment horizontal="right"/>
      <protection locked="0"/>
    </xf>
    <xf numFmtId="0" fontId="6" fillId="25" borderId="1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right"/>
      <protection/>
    </xf>
    <xf numFmtId="3" fontId="0" fillId="26" borderId="10" xfId="0" applyNumberFormat="1" applyFill="1" applyBorder="1" applyAlignment="1" applyProtection="1">
      <alignment horizontal="center" vertical="center" wrapText="1"/>
      <protection/>
    </xf>
    <xf numFmtId="0" fontId="0" fillId="26" borderId="10" xfId="0" applyFill="1" applyBorder="1" applyAlignment="1" applyProtection="1">
      <alignment horizontal="center" vertical="center" wrapText="1"/>
      <protection/>
    </xf>
    <xf numFmtId="44" fontId="0" fillId="25" borderId="0" xfId="0" applyNumberForma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0" fillId="9" borderId="10" xfId="0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25" borderId="10" xfId="0" applyNumberFormat="1" applyFill="1" applyBorder="1" applyAlignment="1" applyProtection="1">
      <alignment horizontal="right"/>
      <protection/>
    </xf>
    <xf numFmtId="1" fontId="0" fillId="0" borderId="12" xfId="0" applyNumberFormat="1" applyFill="1" applyBorder="1" applyAlignment="1" applyProtection="1">
      <alignment horizontal="right"/>
      <protection/>
    </xf>
    <xf numFmtId="0" fontId="0" fillId="9" borderId="13" xfId="0" applyFill="1" applyBorder="1" applyAlignment="1" applyProtection="1">
      <alignment horizontal="center" vertical="center" wrapText="1"/>
      <protection/>
    </xf>
    <xf numFmtId="172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5" xfId="0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 applyProtection="1">
      <alignment horizontal="right"/>
      <protection/>
    </xf>
    <xf numFmtId="3" fontId="0" fillId="25" borderId="16" xfId="0" applyNumberFormat="1" applyFill="1" applyBorder="1" applyAlignment="1" applyProtection="1">
      <alignment horizontal="right"/>
      <protection locked="0"/>
    </xf>
    <xf numFmtId="1" fontId="0" fillId="0" borderId="17" xfId="0" applyNumberFormat="1" applyFill="1" applyBorder="1" applyAlignment="1" applyProtection="1">
      <alignment horizontal="right"/>
      <protection/>
    </xf>
    <xf numFmtId="172" fontId="0" fillId="26" borderId="14" xfId="0" applyNumberFormat="1" applyFill="1" applyBorder="1" applyAlignment="1" applyProtection="1">
      <alignment horizontal="center" vertical="center" wrapText="1"/>
      <protection/>
    </xf>
    <xf numFmtId="0" fontId="0" fillId="26" borderId="15" xfId="0" applyFill="1" applyBorder="1" applyAlignment="1" applyProtection="1">
      <alignment horizontal="center" vertical="center" wrapText="1"/>
      <protection/>
    </xf>
    <xf numFmtId="0" fontId="0" fillId="9" borderId="12" xfId="0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44" fontId="0" fillId="25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172" fontId="0" fillId="26" borderId="20" xfId="0" applyNumberFormat="1" applyFill="1" applyBorder="1" applyAlignment="1" applyProtection="1">
      <alignment horizontal="center" vertical="center" wrapText="1"/>
      <protection/>
    </xf>
    <xf numFmtId="3" fontId="0" fillId="26" borderId="13" xfId="0" applyNumberFormat="1" applyFill="1" applyBorder="1" applyAlignment="1" applyProtection="1">
      <alignment horizontal="center" vertical="center" wrapText="1"/>
      <protection/>
    </xf>
    <xf numFmtId="0" fontId="0" fillId="26" borderId="21" xfId="0" applyFill="1" applyBorder="1" applyAlignment="1" applyProtection="1">
      <alignment horizontal="center" vertical="center" wrapText="1"/>
      <protection/>
    </xf>
    <xf numFmtId="172" fontId="0" fillId="9" borderId="20" xfId="0" applyNumberFormat="1" applyFill="1" applyBorder="1" applyAlignment="1" applyProtection="1">
      <alignment horizontal="center" vertical="center" wrapText="1"/>
      <protection/>
    </xf>
    <xf numFmtId="0" fontId="0" fillId="9" borderId="22" xfId="0" applyFill="1" applyBorder="1" applyAlignment="1" applyProtection="1">
      <alignment horizontal="center" vertical="center" wrapText="1"/>
      <protection/>
    </xf>
    <xf numFmtId="0" fontId="3" fillId="7" borderId="23" xfId="0" applyFont="1" applyFill="1" applyBorder="1" applyAlignment="1" applyProtection="1">
      <alignment/>
      <protection/>
    </xf>
    <xf numFmtId="0" fontId="3" fillId="7" borderId="24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0" fillId="9" borderId="21" xfId="0" applyFill="1" applyBorder="1" applyAlignment="1" applyProtection="1">
      <alignment horizontal="center" vertical="center" wrapText="1"/>
      <protection/>
    </xf>
    <xf numFmtId="0" fontId="6" fillId="9" borderId="11" xfId="0" applyNumberFormat="1" applyFont="1" applyFill="1" applyBorder="1" applyAlignment="1" applyProtection="1">
      <alignment horizontal="center" wrapText="1"/>
      <protection/>
    </xf>
    <xf numFmtId="3" fontId="0" fillId="25" borderId="16" xfId="0" applyNumberFormat="1" applyFill="1" applyBorder="1" applyAlignment="1" applyProtection="1">
      <alignment horizontal="right"/>
      <protection/>
    </xf>
    <xf numFmtId="4" fontId="0" fillId="7" borderId="14" xfId="0" applyNumberFormat="1" applyFill="1" applyBorder="1" applyAlignment="1" applyProtection="1">
      <alignment horizontal="right"/>
      <protection/>
    </xf>
    <xf numFmtId="4" fontId="0" fillId="7" borderId="19" xfId="0" applyNumberFormat="1" applyFill="1" applyBorder="1" applyAlignment="1" applyProtection="1">
      <alignment horizontal="right"/>
      <protection/>
    </xf>
    <xf numFmtId="4" fontId="0" fillId="7" borderId="14" xfId="0" applyNumberFormat="1" applyFill="1" applyBorder="1" applyAlignment="1" applyProtection="1">
      <alignment/>
      <protection/>
    </xf>
    <xf numFmtId="4" fontId="0" fillId="7" borderId="19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9" xfId="0" applyNumberFormat="1" applyFon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25" borderId="10" xfId="0" applyNumberFormat="1" applyFill="1" applyBorder="1" applyAlignment="1" applyProtection="1">
      <alignment horizontal="right"/>
      <protection locked="0"/>
    </xf>
    <xf numFmtId="4" fontId="0" fillId="0" borderId="16" xfId="0" applyNumberFormat="1" applyFill="1" applyBorder="1" applyAlignment="1" applyProtection="1">
      <alignment horizontal="right"/>
      <protection/>
    </xf>
    <xf numFmtId="4" fontId="0" fillId="25" borderId="16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25" borderId="10" xfId="0" applyNumberFormat="1" applyFill="1" applyBorder="1" applyAlignment="1" applyProtection="1">
      <alignment/>
      <protection locked="0"/>
    </xf>
    <xf numFmtId="4" fontId="0" fillId="25" borderId="16" xfId="0" applyNumberFormat="1" applyFill="1" applyBorder="1" applyAlignment="1" applyProtection="1">
      <alignment/>
      <protection locked="0"/>
    </xf>
    <xf numFmtId="4" fontId="0" fillId="0" borderId="16" xfId="0" applyNumberFormat="1" applyFill="1" applyBorder="1" applyAlignment="1" applyProtection="1">
      <alignment/>
      <protection/>
    </xf>
    <xf numFmtId="4" fontId="0" fillId="25" borderId="10" xfId="0" applyNumberFormat="1" applyFill="1" applyBorder="1" applyAlignment="1" applyProtection="1">
      <alignment horizontal="right"/>
      <protection/>
    </xf>
    <xf numFmtId="4" fontId="0" fillId="25" borderId="16" xfId="0" applyNumberFormat="1" applyFill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25" borderId="0" xfId="0" applyFont="1" applyFill="1" applyAlignment="1" applyProtection="1">
      <alignment horizontal="left"/>
      <protection locked="0"/>
    </xf>
    <xf numFmtId="0" fontId="6" fillId="9" borderId="0" xfId="0" applyNumberFormat="1" applyFont="1" applyFill="1" applyBorder="1" applyAlignment="1" applyProtection="1">
      <alignment horizontal="left" wrapText="1"/>
      <protection/>
    </xf>
    <xf numFmtId="0" fontId="6" fillId="9" borderId="0" xfId="0" applyNumberFormat="1" applyFont="1" applyFill="1" applyBorder="1" applyAlignment="1" applyProtection="1">
      <alignment horizontal="right" wrapText="1"/>
      <protection/>
    </xf>
    <xf numFmtId="0" fontId="4" fillId="25" borderId="0" xfId="0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9" borderId="13" xfId="0" applyFill="1" applyBorder="1" applyAlignment="1" applyProtection="1">
      <alignment horizontal="center" vertical="center" wrapText="1"/>
      <protection/>
    </xf>
    <xf numFmtId="0" fontId="0" fillId="9" borderId="10" xfId="0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/>
      <protection/>
    </xf>
    <xf numFmtId="0" fontId="0" fillId="26" borderId="13" xfId="0" applyFill="1" applyBorder="1" applyAlignment="1" applyProtection="1">
      <alignment horizontal="center"/>
      <protection/>
    </xf>
    <xf numFmtId="0" fontId="0" fillId="26" borderId="21" xfId="0" applyFill="1" applyBorder="1" applyAlignment="1" applyProtection="1">
      <alignment horizontal="center"/>
      <protection/>
    </xf>
    <xf numFmtId="0" fontId="0" fillId="26" borderId="14" xfId="0" applyFill="1" applyBorder="1" applyAlignment="1" applyProtection="1">
      <alignment horizontal="center" vertical="center" wrapText="1"/>
      <protection/>
    </xf>
    <xf numFmtId="0" fontId="0" fillId="26" borderId="13" xfId="0" applyFill="1" applyBorder="1" applyAlignment="1" applyProtection="1">
      <alignment horizontal="center" vertical="center" wrapText="1"/>
      <protection/>
    </xf>
    <xf numFmtId="0" fontId="0" fillId="26" borderId="10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0"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19</xdr:row>
      <xdr:rowOff>0</xdr:rowOff>
    </xdr:from>
    <xdr:to>
      <xdr:col>9</xdr:col>
      <xdr:colOff>323850</xdr:colOff>
      <xdr:row>20</xdr:row>
      <xdr:rowOff>152400</xdr:rowOff>
    </xdr:to>
    <xdr:pic>
      <xdr:nvPicPr>
        <xdr:cNvPr id="1" name="Picture 1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238625"/>
          <a:ext cx="942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22"/>
  <sheetViews>
    <sheetView showGridLines="0" zoomScalePageLayoutView="0" workbookViewId="0" topLeftCell="A1">
      <selection activeCell="G5" sqref="G5"/>
    </sheetView>
  </sheetViews>
  <sheetFormatPr defaultColWidth="9.00390625" defaultRowHeight="12.75"/>
  <cols>
    <col min="1" max="1" width="7.125" style="0" customWidth="1"/>
    <col min="2" max="2" width="51.375" style="0" customWidth="1"/>
  </cols>
  <sheetData>
    <row r="3" ht="23.25">
      <c r="B3" s="29" t="s">
        <v>55</v>
      </c>
    </row>
    <row r="4" ht="23.25">
      <c r="B4" s="29"/>
    </row>
    <row r="5" ht="23.25">
      <c r="B5" s="29" t="s">
        <v>56</v>
      </c>
    </row>
    <row r="6" ht="15.75">
      <c r="B6" s="31" t="s">
        <v>57</v>
      </c>
    </row>
    <row r="7" ht="15.75">
      <c r="B7" s="31" t="s">
        <v>58</v>
      </c>
    </row>
    <row r="8" ht="15.75">
      <c r="B8" s="31" t="s">
        <v>59</v>
      </c>
    </row>
    <row r="9" ht="12.75">
      <c r="B9" s="30"/>
    </row>
    <row r="10" ht="12.75">
      <c r="B10" s="30"/>
    </row>
    <row r="11" ht="23.25">
      <c r="B11" s="29" t="s">
        <v>62</v>
      </c>
    </row>
    <row r="12" ht="15.75">
      <c r="B12" s="31" t="s">
        <v>64</v>
      </c>
    </row>
    <row r="13" ht="15.75">
      <c r="B13" s="31" t="s">
        <v>63</v>
      </c>
    </row>
    <row r="14" ht="12.75">
      <c r="B14" s="30"/>
    </row>
    <row r="15" ht="12.75">
      <c r="B15" s="30"/>
    </row>
    <row r="16" ht="23.25">
      <c r="B16" s="29" t="s">
        <v>60</v>
      </c>
    </row>
    <row r="17" ht="23.25">
      <c r="B17" s="29" t="s">
        <v>66</v>
      </c>
    </row>
    <row r="18" ht="23.25">
      <c r="B18" s="29" t="s">
        <v>61</v>
      </c>
    </row>
    <row r="19" ht="15.75">
      <c r="B19" s="31" t="s">
        <v>65</v>
      </c>
    </row>
    <row r="22" ht="15.75">
      <c r="B22" s="31" t="s">
        <v>67</v>
      </c>
    </row>
  </sheetData>
  <sheetProtection password="CB22" sheet="1" objects="1" scenarios="1"/>
  <printOptions/>
  <pageMargins left="0.75" right="0.75" top="1" bottom="1" header="0.5" footer="0.5"/>
  <pageSetup fitToHeight="1" fitToWidth="1"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6" width="11.75390625" style="14" customWidth="1"/>
    <col min="7" max="7" width="11.75390625" style="15" customWidth="1"/>
    <col min="8" max="11" width="11.75390625" style="14" customWidth="1"/>
    <col min="12" max="15" width="11.75390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54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'1 КВ'!C8+'2 КВ'!C8</f>
        <v>659</v>
      </c>
      <c r="D8" s="68">
        <f aca="true" t="shared" si="0" ref="D8:D48">B8*C8</f>
        <v>257010</v>
      </c>
      <c r="E8" s="77">
        <f>'1 КВ'!E8+'2 КВ'!E8</f>
        <v>251400</v>
      </c>
      <c r="F8" s="37">
        <f aca="true" t="shared" si="1" ref="F8:F48">IF(E8=0,0,E8/D8*100)</f>
        <v>97.81720555620403</v>
      </c>
      <c r="G8" s="65">
        <f>ЯНВ!G8</f>
        <v>450</v>
      </c>
      <c r="H8" s="32">
        <f>'1 КВ'!H8+'2 КВ'!H8</f>
        <v>2805</v>
      </c>
      <c r="I8" s="68">
        <f aca="true" t="shared" si="2" ref="I8:I48">G8*H8</f>
        <v>1262250</v>
      </c>
      <c r="J8" s="77">
        <f>'1 КВ'!J8+'2 КВ'!J8</f>
        <v>1236060</v>
      </c>
      <c r="K8" s="37">
        <f aca="true" t="shared" si="3" ref="K8:K48">IF(J8=0,0,J8/I8*100)</f>
        <v>97.92513368983957</v>
      </c>
      <c r="L8" s="47">
        <f aca="true" t="shared" si="4" ref="L8:L48">C8+H8</f>
        <v>3464</v>
      </c>
      <c r="M8" s="73">
        <f aca="true" t="shared" si="5" ref="M8:M48">D8+I8</f>
        <v>1519260</v>
      </c>
      <c r="N8" s="73">
        <f aca="true" t="shared" si="6" ref="N8:N48">E8+J8</f>
        <v>1487460</v>
      </c>
      <c r="O8" s="37">
        <f aca="true" t="shared" si="7" ref="O8:O48">IF(N8=0,0,N8/M8*100)</f>
        <v>97.90687571580902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'1 КВ'!C9+'2 КВ'!C9</f>
        <v>659</v>
      </c>
      <c r="D9" s="68">
        <f t="shared" si="0"/>
        <v>19770</v>
      </c>
      <c r="E9" s="77">
        <f>'1 КВ'!E9+'2 КВ'!E9</f>
        <v>19300</v>
      </c>
      <c r="F9" s="37">
        <f t="shared" si="1"/>
        <v>97.62266059686394</v>
      </c>
      <c r="G9" s="65">
        <f>ЯНВ!G9</f>
        <v>40</v>
      </c>
      <c r="H9" s="32">
        <f>'1 КВ'!H9+'2 КВ'!H9</f>
        <v>2805</v>
      </c>
      <c r="I9" s="68">
        <f t="shared" si="2"/>
        <v>112200</v>
      </c>
      <c r="J9" s="77">
        <f>'1 КВ'!J9+'2 КВ'!J9</f>
        <v>109700</v>
      </c>
      <c r="K9" s="37">
        <f t="shared" si="3"/>
        <v>97.77183600713012</v>
      </c>
      <c r="L9" s="47">
        <f t="shared" si="4"/>
        <v>3464</v>
      </c>
      <c r="M9" s="73">
        <f t="shared" si="5"/>
        <v>131970</v>
      </c>
      <c r="N9" s="73">
        <f t="shared" si="6"/>
        <v>129000</v>
      </c>
      <c r="O9" s="37">
        <f t="shared" si="7"/>
        <v>97.7494885201182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'1 КВ'!C10+'2 КВ'!C10</f>
        <v>659</v>
      </c>
      <c r="D10" s="68">
        <f t="shared" si="0"/>
        <v>5931</v>
      </c>
      <c r="E10" s="77">
        <f>'1 КВ'!E10+'2 КВ'!E10</f>
        <v>5710</v>
      </c>
      <c r="F10" s="37">
        <f t="shared" si="1"/>
        <v>96.27381554543922</v>
      </c>
      <c r="G10" s="65">
        <f>ЯНВ!G10</f>
        <v>11</v>
      </c>
      <c r="H10" s="32">
        <f>'1 КВ'!H10+'2 КВ'!H10</f>
        <v>2805</v>
      </c>
      <c r="I10" s="68">
        <f t="shared" si="2"/>
        <v>30855</v>
      </c>
      <c r="J10" s="77">
        <f>'1 КВ'!J10+'2 КВ'!J10</f>
        <v>30290</v>
      </c>
      <c r="K10" s="37">
        <f t="shared" si="3"/>
        <v>98.16885431858694</v>
      </c>
      <c r="L10" s="47">
        <f t="shared" si="4"/>
        <v>3464</v>
      </c>
      <c r="M10" s="73">
        <f t="shared" si="5"/>
        <v>36786</v>
      </c>
      <c r="N10" s="73">
        <f t="shared" si="6"/>
        <v>36000</v>
      </c>
      <c r="O10" s="37">
        <f t="shared" si="7"/>
        <v>97.8633175664655</v>
      </c>
    </row>
    <row r="11" spans="1:15" ht="12.75">
      <c r="A11" s="56" t="str">
        <f>ЯНВ!A11</f>
        <v>сыр</v>
      </c>
      <c r="B11" s="66">
        <f>ЯНВ!B11</f>
        <v>4</v>
      </c>
      <c r="C11" s="32">
        <f>'1 КВ'!C11+'2 КВ'!C11</f>
        <v>659</v>
      </c>
      <c r="D11" s="68">
        <f t="shared" si="0"/>
        <v>2636</v>
      </c>
      <c r="E11" s="77">
        <f>'1 КВ'!E11+'2 КВ'!E11</f>
        <v>2539</v>
      </c>
      <c r="F11" s="37">
        <f t="shared" si="1"/>
        <v>96.32018209408194</v>
      </c>
      <c r="G11" s="65">
        <f>ЯНВ!G11</f>
        <v>6</v>
      </c>
      <c r="H11" s="32">
        <f>'1 КВ'!H11+'2 КВ'!H11</f>
        <v>2805</v>
      </c>
      <c r="I11" s="68">
        <f t="shared" si="2"/>
        <v>16830</v>
      </c>
      <c r="J11" s="77">
        <f>'1 КВ'!J11+'2 КВ'!J11</f>
        <v>16176</v>
      </c>
      <c r="K11" s="37">
        <f t="shared" si="3"/>
        <v>96.11408199643495</v>
      </c>
      <c r="L11" s="47">
        <f t="shared" si="4"/>
        <v>3464</v>
      </c>
      <c r="M11" s="73">
        <f t="shared" si="5"/>
        <v>19466</v>
      </c>
      <c r="N11" s="73">
        <f t="shared" si="6"/>
        <v>18715</v>
      </c>
      <c r="O11" s="37">
        <f t="shared" si="7"/>
        <v>96.14199116408096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'1 КВ'!C12+'2 КВ'!C12</f>
        <v>659</v>
      </c>
      <c r="D12" s="68">
        <f t="shared" si="0"/>
        <v>32950</v>
      </c>
      <c r="E12" s="77">
        <f>'1 КВ'!E12+'2 КВ'!E12</f>
        <v>32340</v>
      </c>
      <c r="F12" s="37">
        <f t="shared" si="1"/>
        <v>98.14871016691957</v>
      </c>
      <c r="G12" s="65">
        <f>ЯНВ!G12</f>
        <v>55</v>
      </c>
      <c r="H12" s="32">
        <f>'1 КВ'!H12+'2 КВ'!H12</f>
        <v>2805</v>
      </c>
      <c r="I12" s="68">
        <f t="shared" si="2"/>
        <v>154275</v>
      </c>
      <c r="J12" s="77">
        <f>'1 КВ'!J12+'2 КВ'!J12</f>
        <v>151370</v>
      </c>
      <c r="K12" s="37">
        <f t="shared" si="3"/>
        <v>98.11699886566197</v>
      </c>
      <c r="L12" s="47">
        <f t="shared" si="4"/>
        <v>3464</v>
      </c>
      <c r="M12" s="73">
        <f t="shared" si="5"/>
        <v>187225</v>
      </c>
      <c r="N12" s="73">
        <f t="shared" si="6"/>
        <v>183710</v>
      </c>
      <c r="O12" s="37">
        <f t="shared" si="7"/>
        <v>98.12257978368274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'1 КВ'!C13+'2 КВ'!C13</f>
        <v>659</v>
      </c>
      <c r="D13" s="68">
        <f t="shared" si="0"/>
        <v>13180</v>
      </c>
      <c r="E13" s="77">
        <f>'1 КВ'!E13+'2 КВ'!E13</f>
        <v>12850</v>
      </c>
      <c r="F13" s="37">
        <f t="shared" si="1"/>
        <v>97.49620637329286</v>
      </c>
      <c r="G13" s="65">
        <f>ЯНВ!G13</f>
        <v>24</v>
      </c>
      <c r="H13" s="32">
        <f>'1 КВ'!H13+'2 КВ'!H13</f>
        <v>2805</v>
      </c>
      <c r="I13" s="68">
        <f t="shared" si="2"/>
        <v>67320</v>
      </c>
      <c r="J13" s="77">
        <f>'1 КВ'!J13+'2 КВ'!J13</f>
        <v>66250</v>
      </c>
      <c r="K13" s="37">
        <f t="shared" si="3"/>
        <v>98.41057635175282</v>
      </c>
      <c r="L13" s="47">
        <f t="shared" si="4"/>
        <v>3464</v>
      </c>
      <c r="M13" s="73">
        <f t="shared" si="5"/>
        <v>80500</v>
      </c>
      <c r="N13" s="73">
        <f t="shared" si="6"/>
        <v>79100</v>
      </c>
      <c r="O13" s="37">
        <f t="shared" si="7"/>
        <v>98.26086956521739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'1 КВ'!C14+'2 КВ'!C14</f>
        <v>659</v>
      </c>
      <c r="D14" s="68">
        <f t="shared" si="0"/>
        <v>13180</v>
      </c>
      <c r="E14" s="77">
        <f>'1 КВ'!E14+'2 КВ'!E14</f>
        <v>12900</v>
      </c>
      <c r="F14" s="37">
        <f t="shared" si="1"/>
        <v>97.87556904400607</v>
      </c>
      <c r="G14" s="65">
        <f>ЯНВ!G14</f>
        <v>25</v>
      </c>
      <c r="H14" s="32">
        <f>'1 КВ'!H14+'2 КВ'!H14</f>
        <v>2805</v>
      </c>
      <c r="I14" s="68">
        <f t="shared" si="2"/>
        <v>70125</v>
      </c>
      <c r="J14" s="77">
        <f>'1 КВ'!J14+'2 КВ'!J14</f>
        <v>68500</v>
      </c>
      <c r="K14" s="37">
        <f t="shared" si="3"/>
        <v>97.68270944741533</v>
      </c>
      <c r="L14" s="47">
        <f t="shared" si="4"/>
        <v>3464</v>
      </c>
      <c r="M14" s="73">
        <f t="shared" si="5"/>
        <v>83305</v>
      </c>
      <c r="N14" s="73">
        <f t="shared" si="6"/>
        <v>81400</v>
      </c>
      <c r="O14" s="37">
        <f t="shared" si="7"/>
        <v>97.71322249564852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'1 КВ'!C15+'2 КВ'!C15</f>
        <v>659</v>
      </c>
      <c r="D15" s="68">
        <f t="shared" si="0"/>
        <v>21088</v>
      </c>
      <c r="E15" s="77">
        <f>'1 КВ'!E15+'2 КВ'!E15</f>
        <v>20520</v>
      </c>
      <c r="F15" s="37">
        <f t="shared" si="1"/>
        <v>97.30652503793627</v>
      </c>
      <c r="G15" s="65">
        <f>ЯНВ!G15</f>
        <v>37</v>
      </c>
      <c r="H15" s="32">
        <f>'1 КВ'!H15+'2 КВ'!H15</f>
        <v>2805</v>
      </c>
      <c r="I15" s="68">
        <f t="shared" si="2"/>
        <v>103785</v>
      </c>
      <c r="J15" s="77">
        <f>'1 КВ'!J15+'2 КВ'!J15</f>
        <v>101420</v>
      </c>
      <c r="K15" s="37">
        <f t="shared" si="3"/>
        <v>97.72125066242712</v>
      </c>
      <c r="L15" s="47">
        <f t="shared" si="4"/>
        <v>3464</v>
      </c>
      <c r="M15" s="73">
        <f t="shared" si="5"/>
        <v>124873</v>
      </c>
      <c r="N15" s="73">
        <f t="shared" si="6"/>
        <v>121940</v>
      </c>
      <c r="O15" s="37">
        <f t="shared" si="7"/>
        <v>97.65121363305119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'1 КВ'!C16+'2 КВ'!C16</f>
        <v>659</v>
      </c>
      <c r="D16" s="68">
        <f t="shared" si="0"/>
        <v>659</v>
      </c>
      <c r="E16" s="77">
        <f>'1 КВ'!E16+'2 КВ'!E16</f>
        <v>650</v>
      </c>
      <c r="F16" s="37">
        <f t="shared" si="1"/>
        <v>98.63429438543247</v>
      </c>
      <c r="G16" s="65">
        <f>ЯНВ!G16</f>
        <v>1</v>
      </c>
      <c r="H16" s="32">
        <f>'1 КВ'!H16+'2 КВ'!H16</f>
        <v>2805</v>
      </c>
      <c r="I16" s="68">
        <f t="shared" si="2"/>
        <v>2805</v>
      </c>
      <c r="J16" s="77">
        <f>'1 КВ'!J16+'2 КВ'!J16</f>
        <v>2750</v>
      </c>
      <c r="K16" s="37">
        <f t="shared" si="3"/>
        <v>98.0392156862745</v>
      </c>
      <c r="L16" s="47">
        <f t="shared" si="4"/>
        <v>3464</v>
      </c>
      <c r="M16" s="73">
        <f t="shared" si="5"/>
        <v>3464</v>
      </c>
      <c r="N16" s="73">
        <f t="shared" si="6"/>
        <v>3400</v>
      </c>
      <c r="O16" s="37">
        <f t="shared" si="7"/>
        <v>98.15242494226328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'1 КВ'!C17+'2 КВ'!C17</f>
        <v>659</v>
      </c>
      <c r="D17" s="68">
        <f t="shared" si="0"/>
        <v>79080</v>
      </c>
      <c r="E17" s="77">
        <f>'1 КВ'!E17+'2 КВ'!E17</f>
        <v>77870</v>
      </c>
      <c r="F17" s="37">
        <f t="shared" si="1"/>
        <v>98.4699038947901</v>
      </c>
      <c r="G17" s="65">
        <f>ЯНВ!G17</f>
        <v>140</v>
      </c>
      <c r="H17" s="32">
        <f>'1 КВ'!H17+'2 КВ'!H17</f>
        <v>2805</v>
      </c>
      <c r="I17" s="68">
        <f t="shared" si="2"/>
        <v>392700</v>
      </c>
      <c r="J17" s="77">
        <f>'1 КВ'!J17+'2 КВ'!J17</f>
        <v>383350</v>
      </c>
      <c r="K17" s="37">
        <f t="shared" si="3"/>
        <v>97.61904761904762</v>
      </c>
      <c r="L17" s="47">
        <f t="shared" si="4"/>
        <v>3464</v>
      </c>
      <c r="M17" s="73">
        <f t="shared" si="5"/>
        <v>471780</v>
      </c>
      <c r="N17" s="73">
        <f t="shared" si="6"/>
        <v>461220</v>
      </c>
      <c r="O17" s="37">
        <f t="shared" si="7"/>
        <v>97.76166857433549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'1 КВ'!C18+'2 КВ'!C18</f>
        <v>659</v>
      </c>
      <c r="D18" s="68">
        <f t="shared" si="0"/>
        <v>118620</v>
      </c>
      <c r="E18" s="77">
        <f>'1 КВ'!E18+'2 КВ'!E18</f>
        <v>115700</v>
      </c>
      <c r="F18" s="37">
        <f t="shared" si="1"/>
        <v>97.53835778114988</v>
      </c>
      <c r="G18" s="65">
        <f>ЯНВ!G18</f>
        <v>220</v>
      </c>
      <c r="H18" s="32">
        <f>'1 КВ'!H18+'2 КВ'!H18</f>
        <v>2805</v>
      </c>
      <c r="I18" s="68">
        <f t="shared" si="2"/>
        <v>617100</v>
      </c>
      <c r="J18" s="77">
        <f>'1 КВ'!J18+'2 КВ'!J18</f>
        <v>600460</v>
      </c>
      <c r="K18" s="37">
        <f t="shared" si="3"/>
        <v>97.30351644790147</v>
      </c>
      <c r="L18" s="47">
        <f t="shared" si="4"/>
        <v>3464</v>
      </c>
      <c r="M18" s="73">
        <f t="shared" si="5"/>
        <v>735720</v>
      </c>
      <c r="N18" s="73">
        <f t="shared" si="6"/>
        <v>716160</v>
      </c>
      <c r="O18" s="37">
        <f t="shared" si="7"/>
        <v>97.3413798727777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'1 КВ'!C19+'2 КВ'!C19</f>
        <v>659</v>
      </c>
      <c r="D19" s="68">
        <f t="shared" si="0"/>
        <v>62605</v>
      </c>
      <c r="E19" s="77">
        <f>'1 КВ'!E19+'2 КВ'!E19</f>
        <v>60830</v>
      </c>
      <c r="F19" s="37">
        <f t="shared" si="1"/>
        <v>97.16476319782765</v>
      </c>
      <c r="G19" s="65">
        <f>ЯНВ!G19</f>
        <v>100</v>
      </c>
      <c r="H19" s="32">
        <f>'1 КВ'!H19+'2 КВ'!H19</f>
        <v>2805</v>
      </c>
      <c r="I19" s="68">
        <f t="shared" si="2"/>
        <v>280500</v>
      </c>
      <c r="J19" s="77">
        <f>'1 КВ'!J19+'2 КВ'!J19</f>
        <v>273650</v>
      </c>
      <c r="K19" s="37">
        <f t="shared" si="3"/>
        <v>97.55793226381462</v>
      </c>
      <c r="L19" s="47">
        <f t="shared" si="4"/>
        <v>3464</v>
      </c>
      <c r="M19" s="73">
        <f t="shared" si="5"/>
        <v>343105</v>
      </c>
      <c r="N19" s="73">
        <f t="shared" si="6"/>
        <v>334480</v>
      </c>
      <c r="O19" s="37">
        <f t="shared" si="7"/>
        <v>97.48619227350228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'1 КВ'!C20+'2 КВ'!C20</f>
        <v>659</v>
      </c>
      <c r="D20" s="68">
        <f t="shared" si="0"/>
        <v>5931</v>
      </c>
      <c r="E20" s="77">
        <f>'1 КВ'!E20+'2 КВ'!E20</f>
        <v>5800</v>
      </c>
      <c r="F20" s="37">
        <f t="shared" si="1"/>
        <v>97.79126622829203</v>
      </c>
      <c r="G20" s="65">
        <f>ЯНВ!G20</f>
        <v>11</v>
      </c>
      <c r="H20" s="32">
        <f>'1 КВ'!H20+'2 КВ'!H20</f>
        <v>2805</v>
      </c>
      <c r="I20" s="68">
        <f t="shared" si="2"/>
        <v>30855</v>
      </c>
      <c r="J20" s="77">
        <f>'1 КВ'!J20+'2 КВ'!J20</f>
        <v>29960</v>
      </c>
      <c r="K20" s="37">
        <f t="shared" si="3"/>
        <v>97.09933560200939</v>
      </c>
      <c r="L20" s="47">
        <f t="shared" si="4"/>
        <v>3464</v>
      </c>
      <c r="M20" s="73">
        <f t="shared" si="5"/>
        <v>36786</v>
      </c>
      <c r="N20" s="73">
        <f t="shared" si="6"/>
        <v>35760</v>
      </c>
      <c r="O20" s="37">
        <f t="shared" si="7"/>
        <v>97.21089544935573</v>
      </c>
    </row>
    <row r="21" spans="1:15" ht="12.75">
      <c r="A21" s="56" t="str">
        <f>ЯНВ!A21</f>
        <v>соки</v>
      </c>
      <c r="B21" s="66">
        <f>ЯНВ!B21</f>
        <v>100</v>
      </c>
      <c r="C21" s="32">
        <f>'1 КВ'!C21+'2 КВ'!C21</f>
        <v>659</v>
      </c>
      <c r="D21" s="68">
        <f t="shared" si="0"/>
        <v>65900</v>
      </c>
      <c r="E21" s="77">
        <f>'1 КВ'!E21+'2 КВ'!E21</f>
        <v>64100</v>
      </c>
      <c r="F21" s="37">
        <f t="shared" si="1"/>
        <v>97.26858877086495</v>
      </c>
      <c r="G21" s="65">
        <f>ЯНВ!G21</f>
        <v>100</v>
      </c>
      <c r="H21" s="32">
        <f>'1 КВ'!H21+'2 КВ'!H21</f>
        <v>2805</v>
      </c>
      <c r="I21" s="68">
        <f t="shared" si="2"/>
        <v>280500</v>
      </c>
      <c r="J21" s="77">
        <f>'1 КВ'!J21+'2 КВ'!J21</f>
        <v>274700</v>
      </c>
      <c r="K21" s="37">
        <f t="shared" si="3"/>
        <v>97.93226381461676</v>
      </c>
      <c r="L21" s="47">
        <f t="shared" si="4"/>
        <v>3464</v>
      </c>
      <c r="M21" s="73">
        <f t="shared" si="5"/>
        <v>346400</v>
      </c>
      <c r="N21" s="73">
        <f t="shared" si="6"/>
        <v>338800</v>
      </c>
      <c r="O21" s="37">
        <f t="shared" si="7"/>
        <v>97.80600461893765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'1 КВ'!C22+'2 КВ'!C22</f>
        <v>0</v>
      </c>
      <c r="D22" s="68">
        <f t="shared" si="0"/>
        <v>0</v>
      </c>
      <c r="E22" s="77">
        <f>'1 КВ'!E22+'2 КВ'!E22</f>
        <v>0</v>
      </c>
      <c r="F22" s="37">
        <f t="shared" si="1"/>
        <v>0</v>
      </c>
      <c r="G22" s="65">
        <f>ЯНВ!G22</f>
        <v>50</v>
      </c>
      <c r="H22" s="32">
        <f>'1 КВ'!H22+'2 КВ'!H22</f>
        <v>2805</v>
      </c>
      <c r="I22" s="68">
        <f t="shared" si="2"/>
        <v>140250</v>
      </c>
      <c r="J22" s="77">
        <f>'1 КВ'!J22+'2 КВ'!J22</f>
        <v>137700</v>
      </c>
      <c r="K22" s="37">
        <f t="shared" si="3"/>
        <v>98.18181818181819</v>
      </c>
      <c r="L22" s="47">
        <f t="shared" si="4"/>
        <v>2805</v>
      </c>
      <c r="M22" s="73">
        <f t="shared" si="5"/>
        <v>140250</v>
      </c>
      <c r="N22" s="73">
        <f t="shared" si="6"/>
        <v>137700</v>
      </c>
      <c r="O22" s="37">
        <f t="shared" si="7"/>
        <v>98.18181818181819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'1 КВ'!C23+'2 КВ'!C23</f>
        <v>659</v>
      </c>
      <c r="D23" s="68">
        <f t="shared" si="0"/>
        <v>26360</v>
      </c>
      <c r="E23" s="77">
        <f>'1 КВ'!E23+'2 КВ'!E23</f>
        <v>26000</v>
      </c>
      <c r="F23" s="37">
        <f t="shared" si="1"/>
        <v>98.63429438543247</v>
      </c>
      <c r="G23" s="65">
        <f>ЯНВ!G23</f>
        <v>50</v>
      </c>
      <c r="H23" s="32">
        <f>'1 КВ'!H23+'2 КВ'!H23</f>
        <v>2805</v>
      </c>
      <c r="I23" s="68">
        <f t="shared" si="2"/>
        <v>140250</v>
      </c>
      <c r="J23" s="77">
        <f>'1 КВ'!J23+'2 КВ'!J23</f>
        <v>139000</v>
      </c>
      <c r="K23" s="37">
        <f t="shared" si="3"/>
        <v>99.10873440285205</v>
      </c>
      <c r="L23" s="47">
        <f t="shared" si="4"/>
        <v>3464</v>
      </c>
      <c r="M23" s="73">
        <f t="shared" si="5"/>
        <v>166610</v>
      </c>
      <c r="N23" s="73">
        <f t="shared" si="6"/>
        <v>165000</v>
      </c>
      <c r="O23" s="37">
        <f t="shared" si="7"/>
        <v>99.03367144829241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'1 КВ'!C24+'2 КВ'!C24</f>
        <v>659</v>
      </c>
      <c r="D24" s="68">
        <f t="shared" si="0"/>
        <v>39540</v>
      </c>
      <c r="E24" s="77">
        <f>'1 КВ'!E24+'2 КВ'!E24</f>
        <v>39000</v>
      </c>
      <c r="F24" s="37">
        <f t="shared" si="1"/>
        <v>98.63429438543247</v>
      </c>
      <c r="G24" s="65">
        <f>ЯНВ!G24</f>
        <v>80</v>
      </c>
      <c r="H24" s="32">
        <f>'1 КВ'!H24+'2 КВ'!H24</f>
        <v>2805</v>
      </c>
      <c r="I24" s="68">
        <f t="shared" si="2"/>
        <v>224400</v>
      </c>
      <c r="J24" s="77">
        <f>'1 КВ'!J24+'2 КВ'!J24</f>
        <v>223000</v>
      </c>
      <c r="K24" s="37">
        <f t="shared" si="3"/>
        <v>99.37611408199643</v>
      </c>
      <c r="L24" s="47">
        <f t="shared" si="4"/>
        <v>3464</v>
      </c>
      <c r="M24" s="73">
        <f t="shared" si="5"/>
        <v>263940</v>
      </c>
      <c r="N24" s="73">
        <f t="shared" si="6"/>
        <v>262000</v>
      </c>
      <c r="O24" s="37">
        <f t="shared" si="7"/>
        <v>99.26498446616655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'1 КВ'!C25+'2 КВ'!C25</f>
        <v>659</v>
      </c>
      <c r="D25" s="68">
        <f t="shared" si="0"/>
        <v>19770</v>
      </c>
      <c r="E25" s="77">
        <f>'1 КВ'!E25+'2 КВ'!E25</f>
        <v>19220</v>
      </c>
      <c r="F25" s="37">
        <f t="shared" si="1"/>
        <v>97.21800708143653</v>
      </c>
      <c r="G25" s="65">
        <f>ЯНВ!G25</f>
        <v>43</v>
      </c>
      <c r="H25" s="32">
        <f>'1 КВ'!H25+'2 КВ'!H25</f>
        <v>2805</v>
      </c>
      <c r="I25" s="68">
        <f t="shared" si="2"/>
        <v>120615</v>
      </c>
      <c r="J25" s="77">
        <f>'1 КВ'!J25+'2 КВ'!J25</f>
        <v>118920</v>
      </c>
      <c r="K25" s="37">
        <f t="shared" si="3"/>
        <v>98.5947021514737</v>
      </c>
      <c r="L25" s="47">
        <f t="shared" si="4"/>
        <v>3464</v>
      </c>
      <c r="M25" s="73">
        <f t="shared" si="5"/>
        <v>140385</v>
      </c>
      <c r="N25" s="73">
        <f t="shared" si="6"/>
        <v>138140</v>
      </c>
      <c r="O25" s="37">
        <f t="shared" si="7"/>
        <v>98.40082629910603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'1 КВ'!C26+'2 КВ'!C26</f>
        <v>659</v>
      </c>
      <c r="D26" s="68">
        <f t="shared" si="0"/>
        <v>5272</v>
      </c>
      <c r="E26" s="77">
        <f>'1 КВ'!E26+'2 КВ'!E26</f>
        <v>5150</v>
      </c>
      <c r="F26" s="37">
        <f t="shared" si="1"/>
        <v>97.68588770864946</v>
      </c>
      <c r="G26" s="65">
        <f>ЯНВ!G26</f>
        <v>12</v>
      </c>
      <c r="H26" s="32">
        <f>'1 КВ'!H26+'2 КВ'!H26</f>
        <v>2805</v>
      </c>
      <c r="I26" s="68">
        <f t="shared" si="2"/>
        <v>33660</v>
      </c>
      <c r="J26" s="77">
        <f>'1 КВ'!J26+'2 КВ'!J26</f>
        <v>32770</v>
      </c>
      <c r="K26" s="37">
        <f t="shared" si="3"/>
        <v>97.35591206179441</v>
      </c>
      <c r="L26" s="47">
        <f t="shared" si="4"/>
        <v>3464</v>
      </c>
      <c r="M26" s="73">
        <f t="shared" si="5"/>
        <v>38932</v>
      </c>
      <c r="N26" s="73">
        <f t="shared" si="6"/>
        <v>37920</v>
      </c>
      <c r="O26" s="37">
        <f t="shared" si="7"/>
        <v>97.40059591081886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'1 КВ'!C27+'2 КВ'!C27</f>
        <v>659</v>
      </c>
      <c r="D27" s="68">
        <f t="shared" si="0"/>
        <v>16475</v>
      </c>
      <c r="E27" s="77">
        <f>'1 КВ'!E27+'2 КВ'!E27</f>
        <v>8270</v>
      </c>
      <c r="F27" s="37">
        <f t="shared" si="1"/>
        <v>50.19726858877086</v>
      </c>
      <c r="G27" s="65">
        <f>ЯНВ!G27</f>
        <v>29</v>
      </c>
      <c r="H27" s="32">
        <f>'1 КВ'!H27+'2 КВ'!H27</f>
        <v>2805</v>
      </c>
      <c r="I27" s="68">
        <f t="shared" si="2"/>
        <v>81345</v>
      </c>
      <c r="J27" s="77">
        <f>'1 КВ'!J27+'2 КВ'!J27</f>
        <v>40710</v>
      </c>
      <c r="K27" s="37">
        <f t="shared" si="3"/>
        <v>50.046099944680066</v>
      </c>
      <c r="L27" s="47">
        <f t="shared" si="4"/>
        <v>3464</v>
      </c>
      <c r="M27" s="73">
        <f t="shared" si="5"/>
        <v>97820</v>
      </c>
      <c r="N27" s="73">
        <f t="shared" si="6"/>
        <v>48980</v>
      </c>
      <c r="O27" s="37">
        <f t="shared" si="7"/>
        <v>50.07156000817828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'1 КВ'!C28+'2 КВ'!C28</f>
        <v>659</v>
      </c>
      <c r="D28" s="68">
        <f t="shared" si="0"/>
        <v>1318</v>
      </c>
      <c r="E28" s="77">
        <f>'1 КВ'!E28+'2 КВ'!E28</f>
        <v>1290</v>
      </c>
      <c r="F28" s="37">
        <f t="shared" si="1"/>
        <v>97.87556904400607</v>
      </c>
      <c r="G28" s="65">
        <f>ЯНВ!G28</f>
        <v>3</v>
      </c>
      <c r="H28" s="32">
        <f>'1 КВ'!H28+'2 КВ'!H28</f>
        <v>2805</v>
      </c>
      <c r="I28" s="68">
        <f t="shared" si="2"/>
        <v>8415</v>
      </c>
      <c r="J28" s="77">
        <f>'1 КВ'!J28+'2 КВ'!J28</f>
        <v>8240</v>
      </c>
      <c r="K28" s="37">
        <f t="shared" si="3"/>
        <v>97.92038027332146</v>
      </c>
      <c r="L28" s="47">
        <f t="shared" si="4"/>
        <v>3464</v>
      </c>
      <c r="M28" s="73">
        <f t="shared" si="5"/>
        <v>9733</v>
      </c>
      <c r="N28" s="73">
        <f t="shared" si="6"/>
        <v>9530</v>
      </c>
      <c r="O28" s="37">
        <f t="shared" si="7"/>
        <v>97.91431213397719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'1 КВ'!C29+'2 КВ'!C29</f>
        <v>659</v>
      </c>
      <c r="D29" s="68">
        <f t="shared" si="0"/>
        <v>11862</v>
      </c>
      <c r="E29" s="77">
        <f>'1 КВ'!E29+'2 КВ'!E29</f>
        <v>11580</v>
      </c>
      <c r="F29" s="37">
        <f t="shared" si="1"/>
        <v>97.62266059686394</v>
      </c>
      <c r="G29" s="65">
        <f>ЯНВ!G29</f>
        <v>21</v>
      </c>
      <c r="H29" s="32">
        <f>'1 КВ'!H29+'2 КВ'!H29</f>
        <v>2805</v>
      </c>
      <c r="I29" s="68">
        <f t="shared" si="2"/>
        <v>58905</v>
      </c>
      <c r="J29" s="77">
        <f>'1 КВ'!J29+'2 КВ'!J29</f>
        <v>57420</v>
      </c>
      <c r="K29" s="37">
        <f t="shared" si="3"/>
        <v>97.47899159663865</v>
      </c>
      <c r="L29" s="47">
        <f t="shared" si="4"/>
        <v>3464</v>
      </c>
      <c r="M29" s="73">
        <f t="shared" si="5"/>
        <v>70767</v>
      </c>
      <c r="N29" s="73">
        <f t="shared" si="6"/>
        <v>69000</v>
      </c>
      <c r="O29" s="37">
        <f t="shared" si="7"/>
        <v>97.50307346644622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'1 КВ'!C30+'2 КВ'!C30</f>
        <v>659</v>
      </c>
      <c r="D30" s="68">
        <f t="shared" si="0"/>
        <v>5931</v>
      </c>
      <c r="E30" s="77">
        <f>'1 КВ'!E30+'2 КВ'!E30</f>
        <v>5770</v>
      </c>
      <c r="F30" s="37">
        <f t="shared" si="1"/>
        <v>97.28544933400775</v>
      </c>
      <c r="G30" s="65">
        <f>ЯНВ!G30</f>
        <v>11</v>
      </c>
      <c r="H30" s="32">
        <f>'1 КВ'!H30+'2 КВ'!H30</f>
        <v>2805</v>
      </c>
      <c r="I30" s="68">
        <f t="shared" si="2"/>
        <v>30855</v>
      </c>
      <c r="J30" s="77">
        <f>'1 КВ'!J30+'2 КВ'!J30</f>
        <v>29940</v>
      </c>
      <c r="K30" s="37">
        <f t="shared" si="3"/>
        <v>97.03451628585319</v>
      </c>
      <c r="L30" s="47">
        <f t="shared" si="4"/>
        <v>3464</v>
      </c>
      <c r="M30" s="73">
        <f t="shared" si="5"/>
        <v>36786</v>
      </c>
      <c r="N30" s="73">
        <f t="shared" si="6"/>
        <v>35710</v>
      </c>
      <c r="O30" s="37">
        <f t="shared" si="7"/>
        <v>97.07497417495786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'1 КВ'!C31+'2 КВ'!C31</f>
        <v>659</v>
      </c>
      <c r="D31" s="68">
        <f t="shared" si="0"/>
        <v>7908</v>
      </c>
      <c r="E31" s="77">
        <f>'1 КВ'!E31+'2 КВ'!E31</f>
        <v>7730</v>
      </c>
      <c r="F31" s="37">
        <f t="shared" si="1"/>
        <v>97.749114820435</v>
      </c>
      <c r="G31" s="65">
        <f>ЯНВ!G31</f>
        <v>20</v>
      </c>
      <c r="H31" s="32">
        <f>'1 КВ'!H31+'2 КВ'!H31</f>
        <v>2805</v>
      </c>
      <c r="I31" s="68">
        <f t="shared" si="2"/>
        <v>56100</v>
      </c>
      <c r="J31" s="77">
        <f>'1 КВ'!J31+'2 КВ'!J31</f>
        <v>54710</v>
      </c>
      <c r="K31" s="37">
        <f t="shared" si="3"/>
        <v>97.52228163992869</v>
      </c>
      <c r="L31" s="47">
        <f t="shared" si="4"/>
        <v>3464</v>
      </c>
      <c r="M31" s="73">
        <f t="shared" si="5"/>
        <v>64008</v>
      </c>
      <c r="N31" s="73">
        <f t="shared" si="6"/>
        <v>62440</v>
      </c>
      <c r="O31" s="37">
        <f t="shared" si="7"/>
        <v>97.55030621172354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'1 КВ'!C32+'2 КВ'!C32</f>
        <v>659</v>
      </c>
      <c r="D32" s="68">
        <f t="shared" si="0"/>
        <v>329.5</v>
      </c>
      <c r="E32" s="77">
        <f>'1 КВ'!E32+'2 КВ'!E32</f>
        <v>326</v>
      </c>
      <c r="F32" s="37">
        <f t="shared" si="1"/>
        <v>98.93778452200304</v>
      </c>
      <c r="G32" s="65">
        <f>ЯНВ!G32</f>
        <v>0.6</v>
      </c>
      <c r="H32" s="32">
        <f>'1 КВ'!H32+'2 КВ'!H32</f>
        <v>2805</v>
      </c>
      <c r="I32" s="68">
        <f t="shared" si="2"/>
        <v>1683</v>
      </c>
      <c r="J32" s="77">
        <f>'1 КВ'!J32+'2 КВ'!J32</f>
        <v>1659</v>
      </c>
      <c r="K32" s="37">
        <f t="shared" si="3"/>
        <v>98.57397504456328</v>
      </c>
      <c r="L32" s="47">
        <f t="shared" si="4"/>
        <v>3464</v>
      </c>
      <c r="M32" s="73">
        <f t="shared" si="5"/>
        <v>2012.5</v>
      </c>
      <c r="N32" s="73">
        <f t="shared" si="6"/>
        <v>1985</v>
      </c>
      <c r="O32" s="37">
        <f t="shared" si="7"/>
        <v>98.63354037267081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'1 КВ'!C33+'2 КВ'!C33</f>
        <v>659</v>
      </c>
      <c r="D33" s="68">
        <f t="shared" si="0"/>
        <v>329.5</v>
      </c>
      <c r="E33" s="77">
        <f>'1 КВ'!E33+'2 КВ'!E33</f>
        <v>320</v>
      </c>
      <c r="F33" s="37">
        <f t="shared" si="1"/>
        <v>97.11684370257967</v>
      </c>
      <c r="G33" s="65">
        <f>ЯНВ!G33</f>
        <v>0.6</v>
      </c>
      <c r="H33" s="32">
        <f>'1 КВ'!H33+'2 КВ'!H33</f>
        <v>2805</v>
      </c>
      <c r="I33" s="68">
        <f t="shared" si="2"/>
        <v>1683</v>
      </c>
      <c r="J33" s="77">
        <f>'1 КВ'!J33+'2 КВ'!J33</f>
        <v>1659</v>
      </c>
      <c r="K33" s="37">
        <f t="shared" si="3"/>
        <v>98.57397504456328</v>
      </c>
      <c r="L33" s="47">
        <f t="shared" si="4"/>
        <v>3464</v>
      </c>
      <c r="M33" s="73">
        <f t="shared" si="5"/>
        <v>2012.5</v>
      </c>
      <c r="N33" s="73">
        <f t="shared" si="6"/>
        <v>1979</v>
      </c>
      <c r="O33" s="37">
        <f t="shared" si="7"/>
        <v>98.33540372670807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'1 КВ'!C34+'2 КВ'!C34</f>
        <v>659</v>
      </c>
      <c r="D34" s="68">
        <f t="shared" si="0"/>
        <v>659</v>
      </c>
      <c r="E34" s="77">
        <f>'1 КВ'!E34+'2 КВ'!E34</f>
        <v>645</v>
      </c>
      <c r="F34" s="37">
        <f t="shared" si="1"/>
        <v>97.87556904400607</v>
      </c>
      <c r="G34" s="65">
        <f>ЯНВ!G34</f>
        <v>1.2</v>
      </c>
      <c r="H34" s="32">
        <f>'1 КВ'!H34+'2 КВ'!H34</f>
        <v>2805</v>
      </c>
      <c r="I34" s="68">
        <f t="shared" si="2"/>
        <v>3366</v>
      </c>
      <c r="J34" s="77">
        <f>'1 КВ'!J34+'2 КВ'!J34</f>
        <v>3310</v>
      </c>
      <c r="K34" s="37">
        <f t="shared" si="3"/>
        <v>98.33630421865716</v>
      </c>
      <c r="L34" s="47">
        <f t="shared" si="4"/>
        <v>3464</v>
      </c>
      <c r="M34" s="73">
        <f t="shared" si="5"/>
        <v>4025</v>
      </c>
      <c r="N34" s="73">
        <f t="shared" si="6"/>
        <v>3955</v>
      </c>
      <c r="O34" s="37">
        <f t="shared" si="7"/>
        <v>98.26086956521739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'1 КВ'!C35+'2 КВ'!C35</f>
        <v>659</v>
      </c>
      <c r="D35" s="68">
        <f t="shared" si="0"/>
        <v>263.6</v>
      </c>
      <c r="E35" s="77">
        <f>'1 КВ'!E35+'2 КВ'!E35</f>
        <v>133</v>
      </c>
      <c r="F35" s="37">
        <f t="shared" si="1"/>
        <v>50.45523520485584</v>
      </c>
      <c r="G35" s="65">
        <f>ЯНВ!G35</f>
        <v>0.5</v>
      </c>
      <c r="H35" s="32">
        <f>'1 КВ'!H35+'2 КВ'!H35</f>
        <v>2805</v>
      </c>
      <c r="I35" s="68">
        <f t="shared" si="2"/>
        <v>1402.5</v>
      </c>
      <c r="J35" s="77">
        <f>'1 КВ'!J35+'2 КВ'!J35</f>
        <v>703</v>
      </c>
      <c r="K35" s="37">
        <f t="shared" si="3"/>
        <v>50.12477718360071</v>
      </c>
      <c r="L35" s="47">
        <f t="shared" si="4"/>
        <v>3464</v>
      </c>
      <c r="M35" s="73">
        <f t="shared" si="5"/>
        <v>1666.1</v>
      </c>
      <c r="N35" s="73">
        <f t="shared" si="6"/>
        <v>836</v>
      </c>
      <c r="O35" s="37">
        <f t="shared" si="7"/>
        <v>50.17706020046816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'1 КВ'!C36+'2 КВ'!C36</f>
        <v>659</v>
      </c>
      <c r="D36" s="68">
        <f t="shared" si="0"/>
        <v>16475</v>
      </c>
      <c r="E36" s="77">
        <f>'1 КВ'!E36+'2 КВ'!E36</f>
        <v>15990</v>
      </c>
      <c r="F36" s="37">
        <f t="shared" si="1"/>
        <v>97.05614567526555</v>
      </c>
      <c r="G36" s="65">
        <f>ЯНВ!G36</f>
        <v>30</v>
      </c>
      <c r="H36" s="32">
        <f>'1 КВ'!H36+'2 КВ'!H36</f>
        <v>2805</v>
      </c>
      <c r="I36" s="68">
        <f t="shared" si="2"/>
        <v>84150</v>
      </c>
      <c r="J36" s="77">
        <f>'1 КВ'!J36+'2 КВ'!J36</f>
        <v>82170</v>
      </c>
      <c r="K36" s="37">
        <f t="shared" si="3"/>
        <v>97.6470588235294</v>
      </c>
      <c r="L36" s="47">
        <f t="shared" si="4"/>
        <v>3464</v>
      </c>
      <c r="M36" s="73">
        <f t="shared" si="5"/>
        <v>100625</v>
      </c>
      <c r="N36" s="73">
        <f t="shared" si="6"/>
        <v>98160</v>
      </c>
      <c r="O36" s="37">
        <f t="shared" si="7"/>
        <v>97.55031055900622</v>
      </c>
    </row>
    <row r="37" spans="1:15" ht="12.75">
      <c r="A37" s="56" t="str">
        <f>ЯНВ!A37</f>
        <v>соль</v>
      </c>
      <c r="B37" s="66">
        <f>ЯНВ!B37</f>
        <v>3</v>
      </c>
      <c r="C37" s="32">
        <f>'1 КВ'!C37+'2 КВ'!C37</f>
        <v>659</v>
      </c>
      <c r="D37" s="68">
        <f t="shared" si="0"/>
        <v>1977</v>
      </c>
      <c r="E37" s="77">
        <f>'1 КВ'!E37+'2 КВ'!E37</f>
        <v>1920</v>
      </c>
      <c r="F37" s="37">
        <f t="shared" si="1"/>
        <v>97.11684370257967</v>
      </c>
      <c r="G37" s="65">
        <f>ЯНВ!G37</f>
        <v>5</v>
      </c>
      <c r="H37" s="32">
        <f>'1 КВ'!H37+'2 КВ'!H37</f>
        <v>2805</v>
      </c>
      <c r="I37" s="68">
        <f t="shared" si="2"/>
        <v>14025</v>
      </c>
      <c r="J37" s="77">
        <f>'1 КВ'!J37+'2 КВ'!J37</f>
        <v>13630</v>
      </c>
      <c r="K37" s="37">
        <f t="shared" si="3"/>
        <v>97.18360071301248</v>
      </c>
      <c r="L37" s="47">
        <f t="shared" si="4"/>
        <v>3464</v>
      </c>
      <c r="M37" s="73">
        <f t="shared" si="5"/>
        <v>16002</v>
      </c>
      <c r="N37" s="73">
        <f t="shared" si="6"/>
        <v>15550</v>
      </c>
      <c r="O37" s="37">
        <f t="shared" si="7"/>
        <v>97.1753530808649</v>
      </c>
    </row>
    <row r="38" spans="1:15" ht="12.75">
      <c r="A38" s="56">
        <f>ЯНВ!A38</f>
        <v>0</v>
      </c>
      <c r="B38" s="66">
        <f>ЯНВ!B38</f>
        <v>0</v>
      </c>
      <c r="C38" s="32">
        <f>'1 КВ'!C38+'2 КВ'!C38</f>
        <v>0</v>
      </c>
      <c r="D38" s="68">
        <f t="shared" si="0"/>
        <v>0</v>
      </c>
      <c r="E38" s="77">
        <f>'1 КВ'!E38+'2 КВ'!E38</f>
        <v>0</v>
      </c>
      <c r="F38" s="37">
        <f t="shared" si="1"/>
        <v>0</v>
      </c>
      <c r="G38" s="65">
        <f>ЯНВ!G38</f>
        <v>0</v>
      </c>
      <c r="H38" s="32">
        <f>'1 КВ'!H38+'2 КВ'!H38</f>
        <v>0</v>
      </c>
      <c r="I38" s="68">
        <f t="shared" si="2"/>
        <v>0</v>
      </c>
      <c r="J38" s="77">
        <f>'1 КВ'!J38+'2 КВ'!J38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'1 КВ'!C39+'2 КВ'!C39</f>
        <v>0</v>
      </c>
      <c r="D39" s="68">
        <f t="shared" si="0"/>
        <v>0</v>
      </c>
      <c r="E39" s="77">
        <f>'1 КВ'!E39+'2 КВ'!E39</f>
        <v>0</v>
      </c>
      <c r="F39" s="37">
        <f t="shared" si="1"/>
        <v>0</v>
      </c>
      <c r="G39" s="65">
        <f>ЯНВ!G39</f>
        <v>0</v>
      </c>
      <c r="H39" s="32">
        <f>'1 КВ'!H39+'2 КВ'!H39</f>
        <v>0</v>
      </c>
      <c r="I39" s="68">
        <f t="shared" si="2"/>
        <v>0</v>
      </c>
      <c r="J39" s="77">
        <f>'1 КВ'!J39+'2 КВ'!J39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'1 КВ'!C40+'2 КВ'!C40</f>
        <v>0</v>
      </c>
      <c r="D40" s="68">
        <f t="shared" si="0"/>
        <v>0</v>
      </c>
      <c r="E40" s="77">
        <f>'1 КВ'!E40+'2 КВ'!E40</f>
        <v>0</v>
      </c>
      <c r="F40" s="37">
        <f t="shared" si="1"/>
        <v>0</v>
      </c>
      <c r="G40" s="65">
        <f>ЯНВ!G40</f>
        <v>0</v>
      </c>
      <c r="H40" s="32">
        <f>'1 КВ'!H40+'2 КВ'!H40</f>
        <v>0</v>
      </c>
      <c r="I40" s="68">
        <f t="shared" si="2"/>
        <v>0</v>
      </c>
      <c r="J40" s="77">
        <f>'1 КВ'!J40+'2 КВ'!J40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'1 КВ'!C41+'2 КВ'!C41</f>
        <v>0</v>
      </c>
      <c r="D41" s="68">
        <f t="shared" si="0"/>
        <v>0</v>
      </c>
      <c r="E41" s="77">
        <f>'1 КВ'!E41+'2 КВ'!E41</f>
        <v>0</v>
      </c>
      <c r="F41" s="37">
        <f t="shared" si="1"/>
        <v>0</v>
      </c>
      <c r="G41" s="65">
        <f>ЯНВ!G41</f>
        <v>0</v>
      </c>
      <c r="H41" s="32">
        <f>'1 КВ'!H41+'2 КВ'!H41</f>
        <v>0</v>
      </c>
      <c r="I41" s="68">
        <f t="shared" si="2"/>
        <v>0</v>
      </c>
      <c r="J41" s="77">
        <f>'1 КВ'!J41+'2 КВ'!J41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'1 КВ'!C42+'2 КВ'!C42</f>
        <v>0</v>
      </c>
      <c r="D42" s="68">
        <f t="shared" si="0"/>
        <v>0</v>
      </c>
      <c r="E42" s="77">
        <f>'1 КВ'!E42+'2 КВ'!E42</f>
        <v>0</v>
      </c>
      <c r="F42" s="37">
        <f t="shared" si="1"/>
        <v>0</v>
      </c>
      <c r="G42" s="65">
        <f>ЯНВ!G42</f>
        <v>0</v>
      </c>
      <c r="H42" s="32">
        <f>'1 КВ'!H42+'2 КВ'!H42</f>
        <v>0</v>
      </c>
      <c r="I42" s="68">
        <f t="shared" si="2"/>
        <v>0</v>
      </c>
      <c r="J42" s="77">
        <f>'1 КВ'!J42+'2 КВ'!J42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'1 КВ'!C43+'2 КВ'!C43</f>
        <v>0</v>
      </c>
      <c r="D43" s="68">
        <f t="shared" si="0"/>
        <v>0</v>
      </c>
      <c r="E43" s="77">
        <f>'1 КВ'!E43+'2 КВ'!E43</f>
        <v>0</v>
      </c>
      <c r="F43" s="37">
        <f t="shared" si="1"/>
        <v>0</v>
      </c>
      <c r="G43" s="65">
        <f>ЯНВ!G43</f>
        <v>0</v>
      </c>
      <c r="H43" s="32">
        <f>'1 КВ'!H43+'2 КВ'!H43</f>
        <v>0</v>
      </c>
      <c r="I43" s="68">
        <f t="shared" si="2"/>
        <v>0</v>
      </c>
      <c r="J43" s="77">
        <f>'1 КВ'!J43+'2 КВ'!J43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'1 КВ'!C44+'2 КВ'!C44</f>
        <v>0</v>
      </c>
      <c r="D44" s="68">
        <f t="shared" si="0"/>
        <v>0</v>
      </c>
      <c r="E44" s="77">
        <f>'1 КВ'!E44+'2 КВ'!E44</f>
        <v>0</v>
      </c>
      <c r="F44" s="37">
        <f t="shared" si="1"/>
        <v>0</v>
      </c>
      <c r="G44" s="65">
        <f>ЯНВ!G44</f>
        <v>0</v>
      </c>
      <c r="H44" s="32">
        <f>'1 КВ'!H44+'2 КВ'!H44</f>
        <v>0</v>
      </c>
      <c r="I44" s="68">
        <f t="shared" si="2"/>
        <v>0</v>
      </c>
      <c r="J44" s="77">
        <f>'1 КВ'!J44+'2 КВ'!J44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'1 КВ'!C45+'2 КВ'!C45</f>
        <v>0</v>
      </c>
      <c r="D45" s="68">
        <f t="shared" si="0"/>
        <v>0</v>
      </c>
      <c r="E45" s="77">
        <f>'1 КВ'!E45+'2 КВ'!E45</f>
        <v>0</v>
      </c>
      <c r="F45" s="37">
        <f t="shared" si="1"/>
        <v>0</v>
      </c>
      <c r="G45" s="65">
        <f>ЯНВ!G45</f>
        <v>0</v>
      </c>
      <c r="H45" s="32">
        <f>'1 КВ'!H45+'2 КВ'!H45</f>
        <v>0</v>
      </c>
      <c r="I45" s="68">
        <f t="shared" si="2"/>
        <v>0</v>
      </c>
      <c r="J45" s="77">
        <f>'1 КВ'!J45+'2 КВ'!J45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'1 КВ'!C46+'2 КВ'!C46</f>
        <v>0</v>
      </c>
      <c r="D46" s="68">
        <f t="shared" si="0"/>
        <v>0</v>
      </c>
      <c r="E46" s="77">
        <f>'1 КВ'!E46+'2 КВ'!E46</f>
        <v>0</v>
      </c>
      <c r="F46" s="37">
        <f t="shared" si="1"/>
        <v>0</v>
      </c>
      <c r="G46" s="65">
        <f>ЯНВ!G46</f>
        <v>0</v>
      </c>
      <c r="H46" s="32">
        <f>'1 КВ'!H46+'2 КВ'!H46</f>
        <v>0</v>
      </c>
      <c r="I46" s="68">
        <f t="shared" si="2"/>
        <v>0</v>
      </c>
      <c r="J46" s="77">
        <f>'1 КВ'!J46+'2 КВ'!J46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'1 КВ'!C47+'2 КВ'!C47</f>
        <v>0</v>
      </c>
      <c r="D47" s="68">
        <f t="shared" si="0"/>
        <v>0</v>
      </c>
      <c r="E47" s="77">
        <f>'1 КВ'!E47+'2 КВ'!E47</f>
        <v>0</v>
      </c>
      <c r="F47" s="37">
        <f t="shared" si="1"/>
        <v>0</v>
      </c>
      <c r="G47" s="65">
        <f>ЯНВ!G47</f>
        <v>0</v>
      </c>
      <c r="H47" s="32">
        <f>'1 КВ'!H47+'2 КВ'!H47</f>
        <v>0</v>
      </c>
      <c r="I47" s="68">
        <f t="shared" si="2"/>
        <v>0</v>
      </c>
      <c r="J47" s="77">
        <f>'1 КВ'!J47+'2 КВ'!J47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'1 КВ'!C48+'2 КВ'!C48</f>
        <v>0</v>
      </c>
      <c r="D48" s="70">
        <f t="shared" si="0"/>
        <v>0</v>
      </c>
      <c r="E48" s="78">
        <f>'1 КВ'!E48+'2 КВ'!E48</f>
        <v>0</v>
      </c>
      <c r="F48" s="39">
        <f t="shared" si="1"/>
        <v>0</v>
      </c>
      <c r="G48" s="72">
        <f>ЯНВ!G48</f>
        <v>0</v>
      </c>
      <c r="H48" s="60">
        <f>'1 КВ'!H48+'2 КВ'!H48</f>
        <v>0</v>
      </c>
      <c r="I48" s="70">
        <f t="shared" si="2"/>
        <v>0</v>
      </c>
      <c r="J48" s="78">
        <f>'1 КВ'!J48+'2 КВ'!J48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41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42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43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6" width="11.75390625" style="14" customWidth="1"/>
    <col min="7" max="7" width="11.75390625" style="15" customWidth="1"/>
    <col min="8" max="11" width="11.75390625" style="14" customWidth="1"/>
    <col min="12" max="15" width="11.75390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44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SUM(ИЮЛ:СЕН!C8)</f>
        <v>0</v>
      </c>
      <c r="D8" s="68">
        <f aca="true" t="shared" si="0" ref="D8:D48">B8*C8</f>
        <v>0</v>
      </c>
      <c r="E8" s="77">
        <f>SUM(ИЮЛ:СЕН!E8)</f>
        <v>0</v>
      </c>
      <c r="F8" s="37">
        <f aca="true" t="shared" si="1" ref="F8:F48">IF(E8=0,0,E8/D8*100)</f>
        <v>0</v>
      </c>
      <c r="G8" s="65">
        <f>ЯНВ!G8</f>
        <v>450</v>
      </c>
      <c r="H8" s="32">
        <f>SUM(ИЮЛ:СЕН!H8)</f>
        <v>0</v>
      </c>
      <c r="I8" s="68">
        <f aca="true" t="shared" si="2" ref="I8:I48">G8*H8</f>
        <v>0</v>
      </c>
      <c r="J8" s="77">
        <f>SUM(ИЮЛ:СЕН!J8)</f>
        <v>0</v>
      </c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SUM(ИЮЛ:СЕН!C9)</f>
        <v>0</v>
      </c>
      <c r="D9" s="68">
        <f t="shared" si="0"/>
        <v>0</v>
      </c>
      <c r="E9" s="77">
        <f>SUM(ИЮЛ:СЕН!E9)</f>
        <v>0</v>
      </c>
      <c r="F9" s="37">
        <f t="shared" si="1"/>
        <v>0</v>
      </c>
      <c r="G9" s="65">
        <f>ЯНВ!G9</f>
        <v>40</v>
      </c>
      <c r="H9" s="32">
        <f>SUM(ИЮЛ:СЕН!H9)</f>
        <v>0</v>
      </c>
      <c r="I9" s="68">
        <f t="shared" si="2"/>
        <v>0</v>
      </c>
      <c r="J9" s="77">
        <f>SUM(ИЮЛ:СЕН!J9)</f>
        <v>0</v>
      </c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SUM(ИЮЛ:СЕН!C10)</f>
        <v>0</v>
      </c>
      <c r="D10" s="68">
        <f t="shared" si="0"/>
        <v>0</v>
      </c>
      <c r="E10" s="77">
        <f>SUM(ИЮЛ:СЕН!E10)</f>
        <v>0</v>
      </c>
      <c r="F10" s="37">
        <f t="shared" si="1"/>
        <v>0</v>
      </c>
      <c r="G10" s="65">
        <f>ЯНВ!G10</f>
        <v>11</v>
      </c>
      <c r="H10" s="32">
        <f>SUM(ИЮЛ:СЕН!H10)</f>
        <v>0</v>
      </c>
      <c r="I10" s="68">
        <f t="shared" si="2"/>
        <v>0</v>
      </c>
      <c r="J10" s="77">
        <f>SUM(ИЮЛ:СЕН!J10)</f>
        <v>0</v>
      </c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32">
        <f>SUM(ИЮЛ:СЕН!C11)</f>
        <v>0</v>
      </c>
      <c r="D11" s="68">
        <f t="shared" si="0"/>
        <v>0</v>
      </c>
      <c r="E11" s="77">
        <f>SUM(ИЮЛ:СЕН!E11)</f>
        <v>0</v>
      </c>
      <c r="F11" s="37">
        <f t="shared" si="1"/>
        <v>0</v>
      </c>
      <c r="G11" s="65">
        <f>ЯНВ!G11</f>
        <v>6</v>
      </c>
      <c r="H11" s="32">
        <f>SUM(ИЮЛ:СЕН!H11)</f>
        <v>0</v>
      </c>
      <c r="I11" s="68">
        <f t="shared" si="2"/>
        <v>0</v>
      </c>
      <c r="J11" s="77">
        <f>SUM(ИЮЛ:СЕН!J11)</f>
        <v>0</v>
      </c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SUM(ИЮЛ:СЕН!C12)</f>
        <v>0</v>
      </c>
      <c r="D12" s="68">
        <f t="shared" si="0"/>
        <v>0</v>
      </c>
      <c r="E12" s="77">
        <f>SUM(ИЮЛ:СЕН!E12)</f>
        <v>0</v>
      </c>
      <c r="F12" s="37">
        <f t="shared" si="1"/>
        <v>0</v>
      </c>
      <c r="G12" s="65">
        <f>ЯНВ!G12</f>
        <v>55</v>
      </c>
      <c r="H12" s="32">
        <f>SUM(ИЮЛ:СЕН!H12)</f>
        <v>0</v>
      </c>
      <c r="I12" s="68">
        <f t="shared" si="2"/>
        <v>0</v>
      </c>
      <c r="J12" s="77">
        <f>SUM(ИЮЛ:СЕН!J12)</f>
        <v>0</v>
      </c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SUM(ИЮЛ:СЕН!C13)</f>
        <v>0</v>
      </c>
      <c r="D13" s="68">
        <f t="shared" si="0"/>
        <v>0</v>
      </c>
      <c r="E13" s="77">
        <f>SUM(ИЮЛ:СЕН!E13)</f>
        <v>0</v>
      </c>
      <c r="F13" s="37">
        <f t="shared" si="1"/>
        <v>0</v>
      </c>
      <c r="G13" s="65">
        <f>ЯНВ!G13</f>
        <v>24</v>
      </c>
      <c r="H13" s="32">
        <f>SUM(ИЮЛ:СЕН!H13)</f>
        <v>0</v>
      </c>
      <c r="I13" s="68">
        <f t="shared" si="2"/>
        <v>0</v>
      </c>
      <c r="J13" s="77">
        <f>SUM(ИЮЛ:СЕН!J13)</f>
        <v>0</v>
      </c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SUM(ИЮЛ:СЕН!C14)</f>
        <v>0</v>
      </c>
      <c r="D14" s="68">
        <f t="shared" si="0"/>
        <v>0</v>
      </c>
      <c r="E14" s="77">
        <f>SUM(ИЮЛ:СЕН!E14)</f>
        <v>0</v>
      </c>
      <c r="F14" s="37">
        <f t="shared" si="1"/>
        <v>0</v>
      </c>
      <c r="G14" s="65">
        <f>ЯНВ!G14</f>
        <v>25</v>
      </c>
      <c r="H14" s="32">
        <f>SUM(ИЮЛ:СЕН!H14)</f>
        <v>0</v>
      </c>
      <c r="I14" s="68">
        <f t="shared" si="2"/>
        <v>0</v>
      </c>
      <c r="J14" s="77">
        <f>SUM(ИЮЛ:СЕН!J14)</f>
        <v>0</v>
      </c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SUM(ИЮЛ:СЕН!C15)</f>
        <v>0</v>
      </c>
      <c r="D15" s="68">
        <f t="shared" si="0"/>
        <v>0</v>
      </c>
      <c r="E15" s="77">
        <f>SUM(ИЮЛ:СЕН!E15)</f>
        <v>0</v>
      </c>
      <c r="F15" s="37">
        <f t="shared" si="1"/>
        <v>0</v>
      </c>
      <c r="G15" s="65">
        <f>ЯНВ!G15</f>
        <v>37</v>
      </c>
      <c r="H15" s="32">
        <f>SUM(ИЮЛ:СЕН!H15)</f>
        <v>0</v>
      </c>
      <c r="I15" s="68">
        <f t="shared" si="2"/>
        <v>0</v>
      </c>
      <c r="J15" s="77">
        <f>SUM(ИЮЛ:СЕН!J15)</f>
        <v>0</v>
      </c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SUM(ИЮЛ:СЕН!C16)</f>
        <v>0</v>
      </c>
      <c r="D16" s="68">
        <f t="shared" si="0"/>
        <v>0</v>
      </c>
      <c r="E16" s="77">
        <f>SUM(ИЮЛ:СЕН!E16)</f>
        <v>0</v>
      </c>
      <c r="F16" s="37">
        <f t="shared" si="1"/>
        <v>0</v>
      </c>
      <c r="G16" s="65">
        <f>ЯНВ!G16</f>
        <v>1</v>
      </c>
      <c r="H16" s="32">
        <f>SUM(ИЮЛ:СЕН!H16)</f>
        <v>0</v>
      </c>
      <c r="I16" s="68">
        <f t="shared" si="2"/>
        <v>0</v>
      </c>
      <c r="J16" s="77">
        <f>SUM(ИЮЛ:СЕН!J16)</f>
        <v>0</v>
      </c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SUM(ИЮЛ:СЕН!C17)</f>
        <v>0</v>
      </c>
      <c r="D17" s="68">
        <f t="shared" si="0"/>
        <v>0</v>
      </c>
      <c r="E17" s="77">
        <f>SUM(ИЮЛ:СЕН!E17)</f>
        <v>0</v>
      </c>
      <c r="F17" s="37">
        <f t="shared" si="1"/>
        <v>0</v>
      </c>
      <c r="G17" s="65">
        <f>ЯНВ!G17</f>
        <v>140</v>
      </c>
      <c r="H17" s="32">
        <f>SUM(ИЮЛ:СЕН!H17)</f>
        <v>0</v>
      </c>
      <c r="I17" s="68">
        <f t="shared" si="2"/>
        <v>0</v>
      </c>
      <c r="J17" s="77">
        <f>SUM(ИЮЛ:СЕН!J17)</f>
        <v>0</v>
      </c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SUM(ИЮЛ:СЕН!C18)</f>
        <v>0</v>
      </c>
      <c r="D18" s="68">
        <f t="shared" si="0"/>
        <v>0</v>
      </c>
      <c r="E18" s="77">
        <f>SUM(ИЮЛ:СЕН!E18)</f>
        <v>0</v>
      </c>
      <c r="F18" s="37">
        <f t="shared" si="1"/>
        <v>0</v>
      </c>
      <c r="G18" s="65">
        <f>ЯНВ!G18</f>
        <v>220</v>
      </c>
      <c r="H18" s="32">
        <f>SUM(ИЮЛ:СЕН!H18)</f>
        <v>0</v>
      </c>
      <c r="I18" s="68">
        <f t="shared" si="2"/>
        <v>0</v>
      </c>
      <c r="J18" s="77">
        <f>SUM(ИЮЛ:СЕН!J18)</f>
        <v>0</v>
      </c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SUM(ИЮЛ:СЕН!C19)</f>
        <v>0</v>
      </c>
      <c r="D19" s="68">
        <f t="shared" si="0"/>
        <v>0</v>
      </c>
      <c r="E19" s="77">
        <f>SUM(ИЮЛ:СЕН!E19)</f>
        <v>0</v>
      </c>
      <c r="F19" s="37">
        <f t="shared" si="1"/>
        <v>0</v>
      </c>
      <c r="G19" s="65">
        <f>ЯНВ!G19</f>
        <v>100</v>
      </c>
      <c r="H19" s="32">
        <f>SUM(ИЮЛ:СЕН!H19)</f>
        <v>0</v>
      </c>
      <c r="I19" s="68">
        <f t="shared" si="2"/>
        <v>0</v>
      </c>
      <c r="J19" s="77">
        <f>SUM(ИЮЛ:СЕН!J19)</f>
        <v>0</v>
      </c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SUM(ИЮЛ:СЕН!C20)</f>
        <v>0</v>
      </c>
      <c r="D20" s="68">
        <f t="shared" si="0"/>
        <v>0</v>
      </c>
      <c r="E20" s="77">
        <f>SUM(ИЮЛ:СЕН!E20)</f>
        <v>0</v>
      </c>
      <c r="F20" s="37">
        <f t="shared" si="1"/>
        <v>0</v>
      </c>
      <c r="G20" s="65">
        <f>ЯНВ!G20</f>
        <v>11</v>
      </c>
      <c r="H20" s="32">
        <f>SUM(ИЮЛ:СЕН!H20)</f>
        <v>0</v>
      </c>
      <c r="I20" s="68">
        <f t="shared" si="2"/>
        <v>0</v>
      </c>
      <c r="J20" s="77">
        <f>SUM(ИЮЛ:СЕН!J20)</f>
        <v>0</v>
      </c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SUM(ИЮЛ:СЕН!C21)</f>
        <v>0</v>
      </c>
      <c r="D21" s="68">
        <f t="shared" si="0"/>
        <v>0</v>
      </c>
      <c r="E21" s="77">
        <f>SUM(ИЮЛ:СЕН!E21)</f>
        <v>0</v>
      </c>
      <c r="F21" s="37">
        <f t="shared" si="1"/>
        <v>0</v>
      </c>
      <c r="G21" s="65">
        <f>ЯНВ!G21</f>
        <v>100</v>
      </c>
      <c r="H21" s="32">
        <f>SUM(ИЮЛ:СЕН!H21)</f>
        <v>0</v>
      </c>
      <c r="I21" s="68">
        <f t="shared" si="2"/>
        <v>0</v>
      </c>
      <c r="J21" s="77">
        <f>SUM(ИЮЛ:СЕН!J21)</f>
        <v>0</v>
      </c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SUM(ИЮЛ:СЕН!C22)</f>
        <v>0</v>
      </c>
      <c r="D22" s="68">
        <f t="shared" si="0"/>
        <v>0</v>
      </c>
      <c r="E22" s="77">
        <f>SUM(ИЮЛ:СЕН!E22)</f>
        <v>0</v>
      </c>
      <c r="F22" s="37">
        <f t="shared" si="1"/>
        <v>0</v>
      </c>
      <c r="G22" s="65">
        <f>ЯНВ!G22</f>
        <v>50</v>
      </c>
      <c r="H22" s="32">
        <f>SUM(ИЮЛ:СЕН!H22)</f>
        <v>0</v>
      </c>
      <c r="I22" s="68">
        <f t="shared" si="2"/>
        <v>0</v>
      </c>
      <c r="J22" s="77">
        <f>SUM(ИЮЛ:СЕН!J22)</f>
        <v>0</v>
      </c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SUM(ИЮЛ:СЕН!C23)</f>
        <v>0</v>
      </c>
      <c r="D23" s="68">
        <f t="shared" si="0"/>
        <v>0</v>
      </c>
      <c r="E23" s="77">
        <f>SUM(ИЮЛ:СЕН!E23)</f>
        <v>0</v>
      </c>
      <c r="F23" s="37">
        <f t="shared" si="1"/>
        <v>0</v>
      </c>
      <c r="G23" s="65">
        <f>ЯНВ!G23</f>
        <v>50</v>
      </c>
      <c r="H23" s="32">
        <f>SUM(ИЮЛ:СЕН!H23)</f>
        <v>0</v>
      </c>
      <c r="I23" s="68">
        <f t="shared" si="2"/>
        <v>0</v>
      </c>
      <c r="J23" s="77">
        <f>SUM(ИЮЛ:СЕН!J23)</f>
        <v>0</v>
      </c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SUM(ИЮЛ:СЕН!C24)</f>
        <v>0</v>
      </c>
      <c r="D24" s="68">
        <f t="shared" si="0"/>
        <v>0</v>
      </c>
      <c r="E24" s="77">
        <f>SUM(ИЮЛ:СЕН!E24)</f>
        <v>0</v>
      </c>
      <c r="F24" s="37">
        <f t="shared" si="1"/>
        <v>0</v>
      </c>
      <c r="G24" s="65">
        <f>ЯНВ!G24</f>
        <v>80</v>
      </c>
      <c r="H24" s="32">
        <f>SUM(ИЮЛ:СЕН!H24)</f>
        <v>0</v>
      </c>
      <c r="I24" s="68">
        <f t="shared" si="2"/>
        <v>0</v>
      </c>
      <c r="J24" s="77">
        <f>SUM(ИЮЛ:СЕН!J24)</f>
        <v>0</v>
      </c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SUM(ИЮЛ:СЕН!C25)</f>
        <v>0</v>
      </c>
      <c r="D25" s="68">
        <f t="shared" si="0"/>
        <v>0</v>
      </c>
      <c r="E25" s="77">
        <f>SUM(ИЮЛ:СЕН!E25)</f>
        <v>0</v>
      </c>
      <c r="F25" s="37">
        <f t="shared" si="1"/>
        <v>0</v>
      </c>
      <c r="G25" s="65">
        <f>ЯНВ!G25</f>
        <v>43</v>
      </c>
      <c r="H25" s="32">
        <f>SUM(ИЮЛ:СЕН!H25)</f>
        <v>0</v>
      </c>
      <c r="I25" s="68">
        <f t="shared" si="2"/>
        <v>0</v>
      </c>
      <c r="J25" s="77">
        <f>SUM(ИЮЛ:СЕН!J25)</f>
        <v>0</v>
      </c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SUM(ИЮЛ:СЕН!C26)</f>
        <v>0</v>
      </c>
      <c r="D26" s="68">
        <f t="shared" si="0"/>
        <v>0</v>
      </c>
      <c r="E26" s="77">
        <f>SUM(ИЮЛ:СЕН!E26)</f>
        <v>0</v>
      </c>
      <c r="F26" s="37">
        <f t="shared" si="1"/>
        <v>0</v>
      </c>
      <c r="G26" s="65">
        <f>ЯНВ!G26</f>
        <v>12</v>
      </c>
      <c r="H26" s="32">
        <f>SUM(ИЮЛ:СЕН!H26)</f>
        <v>0</v>
      </c>
      <c r="I26" s="68">
        <f t="shared" si="2"/>
        <v>0</v>
      </c>
      <c r="J26" s="77">
        <f>SUM(ИЮЛ:СЕН!J26)</f>
        <v>0</v>
      </c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SUM(ИЮЛ:СЕН!C27)</f>
        <v>0</v>
      </c>
      <c r="D27" s="68">
        <f t="shared" si="0"/>
        <v>0</v>
      </c>
      <c r="E27" s="77">
        <f>SUM(ИЮЛ:СЕН!E27)</f>
        <v>0</v>
      </c>
      <c r="F27" s="37">
        <f t="shared" si="1"/>
        <v>0</v>
      </c>
      <c r="G27" s="65">
        <f>ЯНВ!G27</f>
        <v>29</v>
      </c>
      <c r="H27" s="32">
        <f>SUM(ИЮЛ:СЕН!H27)</f>
        <v>0</v>
      </c>
      <c r="I27" s="68">
        <f t="shared" si="2"/>
        <v>0</v>
      </c>
      <c r="J27" s="77">
        <f>SUM(ИЮЛ:СЕН!J27)</f>
        <v>0</v>
      </c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SUM(ИЮЛ:СЕН!C28)</f>
        <v>0</v>
      </c>
      <c r="D28" s="68">
        <f t="shared" si="0"/>
        <v>0</v>
      </c>
      <c r="E28" s="77">
        <f>SUM(ИЮЛ:СЕН!E28)</f>
        <v>0</v>
      </c>
      <c r="F28" s="37">
        <f t="shared" si="1"/>
        <v>0</v>
      </c>
      <c r="G28" s="65">
        <f>ЯНВ!G28</f>
        <v>3</v>
      </c>
      <c r="H28" s="32">
        <f>SUM(ИЮЛ:СЕН!H28)</f>
        <v>0</v>
      </c>
      <c r="I28" s="68">
        <f t="shared" si="2"/>
        <v>0</v>
      </c>
      <c r="J28" s="77">
        <f>SUM(ИЮЛ:СЕН!J28)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SUM(ИЮЛ:СЕН!C29)</f>
        <v>0</v>
      </c>
      <c r="D29" s="68">
        <f t="shared" si="0"/>
        <v>0</v>
      </c>
      <c r="E29" s="77">
        <f>SUM(ИЮЛ:СЕН!E29)</f>
        <v>0</v>
      </c>
      <c r="F29" s="37">
        <f t="shared" si="1"/>
        <v>0</v>
      </c>
      <c r="G29" s="65">
        <f>ЯНВ!G29</f>
        <v>21</v>
      </c>
      <c r="H29" s="32">
        <f>SUM(ИЮЛ:СЕН!H29)</f>
        <v>0</v>
      </c>
      <c r="I29" s="68">
        <f t="shared" si="2"/>
        <v>0</v>
      </c>
      <c r="J29" s="77">
        <f>SUM(ИЮЛ:СЕН!J29)</f>
        <v>0</v>
      </c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SUM(ИЮЛ:СЕН!C30)</f>
        <v>0</v>
      </c>
      <c r="D30" s="68">
        <f t="shared" si="0"/>
        <v>0</v>
      </c>
      <c r="E30" s="77">
        <f>SUM(ИЮЛ:СЕН!E30)</f>
        <v>0</v>
      </c>
      <c r="F30" s="37">
        <f t="shared" si="1"/>
        <v>0</v>
      </c>
      <c r="G30" s="65">
        <f>ЯНВ!G30</f>
        <v>11</v>
      </c>
      <c r="H30" s="32">
        <f>SUM(ИЮЛ:СЕН!H30)</f>
        <v>0</v>
      </c>
      <c r="I30" s="68">
        <f t="shared" si="2"/>
        <v>0</v>
      </c>
      <c r="J30" s="77">
        <f>SUM(ИЮЛ:СЕН!J30)</f>
        <v>0</v>
      </c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SUM(ИЮЛ:СЕН!C31)</f>
        <v>0</v>
      </c>
      <c r="D31" s="68">
        <f t="shared" si="0"/>
        <v>0</v>
      </c>
      <c r="E31" s="77">
        <f>SUM(ИЮЛ:СЕН!E31)</f>
        <v>0</v>
      </c>
      <c r="F31" s="37">
        <f t="shared" si="1"/>
        <v>0</v>
      </c>
      <c r="G31" s="65">
        <f>ЯНВ!G31</f>
        <v>20</v>
      </c>
      <c r="H31" s="32">
        <f>SUM(ИЮЛ:СЕН!H31)</f>
        <v>0</v>
      </c>
      <c r="I31" s="68">
        <f t="shared" si="2"/>
        <v>0</v>
      </c>
      <c r="J31" s="77">
        <f>SUM(ИЮЛ:СЕН!J31)</f>
        <v>0</v>
      </c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SUM(ИЮЛ:СЕН!C32)</f>
        <v>0</v>
      </c>
      <c r="D32" s="68">
        <f t="shared" si="0"/>
        <v>0</v>
      </c>
      <c r="E32" s="77">
        <f>SUM(ИЮЛ:СЕН!E32)</f>
        <v>0</v>
      </c>
      <c r="F32" s="37">
        <f t="shared" si="1"/>
        <v>0</v>
      </c>
      <c r="G32" s="65">
        <f>ЯНВ!G32</f>
        <v>0.6</v>
      </c>
      <c r="H32" s="32">
        <f>SUM(ИЮЛ:СЕН!H32)</f>
        <v>0</v>
      </c>
      <c r="I32" s="68">
        <f t="shared" si="2"/>
        <v>0</v>
      </c>
      <c r="J32" s="77">
        <f>SUM(ИЮЛ:СЕН!J32)</f>
        <v>0</v>
      </c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SUM(ИЮЛ:СЕН!C33)</f>
        <v>0</v>
      </c>
      <c r="D33" s="68">
        <f t="shared" si="0"/>
        <v>0</v>
      </c>
      <c r="E33" s="77">
        <f>SUM(ИЮЛ:СЕН!E33)</f>
        <v>0</v>
      </c>
      <c r="F33" s="37">
        <f t="shared" si="1"/>
        <v>0</v>
      </c>
      <c r="G33" s="65">
        <f>ЯНВ!G33</f>
        <v>0.6</v>
      </c>
      <c r="H33" s="32">
        <f>SUM(ИЮЛ:СЕН!H33)</f>
        <v>0</v>
      </c>
      <c r="I33" s="68">
        <f t="shared" si="2"/>
        <v>0</v>
      </c>
      <c r="J33" s="77">
        <f>SUM(ИЮЛ:СЕН!J33)</f>
        <v>0</v>
      </c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SUM(ИЮЛ:СЕН!C34)</f>
        <v>0</v>
      </c>
      <c r="D34" s="68">
        <f t="shared" si="0"/>
        <v>0</v>
      </c>
      <c r="E34" s="77">
        <f>SUM(ИЮЛ:СЕН!E34)</f>
        <v>0</v>
      </c>
      <c r="F34" s="37">
        <f t="shared" si="1"/>
        <v>0</v>
      </c>
      <c r="G34" s="65">
        <f>ЯНВ!G34</f>
        <v>1.2</v>
      </c>
      <c r="H34" s="32">
        <f>SUM(ИЮЛ:СЕН!H34)</f>
        <v>0</v>
      </c>
      <c r="I34" s="68">
        <f t="shared" si="2"/>
        <v>0</v>
      </c>
      <c r="J34" s="77">
        <f>SUM(ИЮЛ:СЕН!J34)</f>
        <v>0</v>
      </c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SUM(ИЮЛ:СЕН!C35)</f>
        <v>0</v>
      </c>
      <c r="D35" s="68">
        <f t="shared" si="0"/>
        <v>0</v>
      </c>
      <c r="E35" s="77">
        <f>SUM(ИЮЛ:СЕН!E35)</f>
        <v>0</v>
      </c>
      <c r="F35" s="37">
        <f t="shared" si="1"/>
        <v>0</v>
      </c>
      <c r="G35" s="65">
        <f>ЯНВ!G35</f>
        <v>0.5</v>
      </c>
      <c r="H35" s="32">
        <f>SUM(ИЮЛ:СЕН!H35)</f>
        <v>0</v>
      </c>
      <c r="I35" s="68">
        <f t="shared" si="2"/>
        <v>0</v>
      </c>
      <c r="J35" s="77">
        <f>SUM(ИЮЛ:СЕН!J35)</f>
        <v>0</v>
      </c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SUM(ИЮЛ:СЕН!C36)</f>
        <v>0</v>
      </c>
      <c r="D36" s="68">
        <f t="shared" si="0"/>
        <v>0</v>
      </c>
      <c r="E36" s="77">
        <f>SUM(ИЮЛ:СЕН!E36)</f>
        <v>0</v>
      </c>
      <c r="F36" s="37">
        <f t="shared" si="1"/>
        <v>0</v>
      </c>
      <c r="G36" s="65">
        <f>ЯНВ!G36</f>
        <v>30</v>
      </c>
      <c r="H36" s="32">
        <f>SUM(ИЮЛ:СЕН!H36)</f>
        <v>0</v>
      </c>
      <c r="I36" s="68">
        <f t="shared" si="2"/>
        <v>0</v>
      </c>
      <c r="J36" s="77">
        <f>SUM(ИЮЛ:СЕН!J36)</f>
        <v>0</v>
      </c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SUM(ИЮЛ:СЕН!C37)</f>
        <v>0</v>
      </c>
      <c r="D37" s="68">
        <f t="shared" si="0"/>
        <v>0</v>
      </c>
      <c r="E37" s="77">
        <f>SUM(ИЮЛ:СЕН!E37)</f>
        <v>0</v>
      </c>
      <c r="F37" s="37">
        <f t="shared" si="1"/>
        <v>0</v>
      </c>
      <c r="G37" s="65">
        <f>ЯНВ!G37</f>
        <v>5</v>
      </c>
      <c r="H37" s="32">
        <f>SUM(ИЮЛ:СЕН!H37)</f>
        <v>0</v>
      </c>
      <c r="I37" s="68">
        <f t="shared" si="2"/>
        <v>0</v>
      </c>
      <c r="J37" s="77">
        <f>SUM(ИЮЛ:СЕН!J37)</f>
        <v>0</v>
      </c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32">
        <f>SUM(ИЮЛ:СЕН!C38)</f>
        <v>0</v>
      </c>
      <c r="D38" s="68">
        <f t="shared" si="0"/>
        <v>0</v>
      </c>
      <c r="E38" s="77">
        <f>SUM(ИЮЛ:СЕН!E38)</f>
        <v>0</v>
      </c>
      <c r="F38" s="37">
        <f t="shared" si="1"/>
        <v>0</v>
      </c>
      <c r="G38" s="65">
        <f>ЯНВ!G38</f>
        <v>0</v>
      </c>
      <c r="H38" s="32">
        <f>SUM(ИЮЛ:СЕН!H38)</f>
        <v>0</v>
      </c>
      <c r="I38" s="68">
        <f t="shared" si="2"/>
        <v>0</v>
      </c>
      <c r="J38" s="77">
        <f>SUM(ИЮЛ:СЕН!J38)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SUM(ИЮЛ:СЕН!C39)</f>
        <v>0</v>
      </c>
      <c r="D39" s="68">
        <f t="shared" si="0"/>
        <v>0</v>
      </c>
      <c r="E39" s="77">
        <f>SUM(ИЮЛ:СЕН!E39)</f>
        <v>0</v>
      </c>
      <c r="F39" s="37">
        <f t="shared" si="1"/>
        <v>0</v>
      </c>
      <c r="G39" s="65">
        <f>ЯНВ!G39</f>
        <v>0</v>
      </c>
      <c r="H39" s="32">
        <f>SUM(ИЮЛ:СЕН!H39)</f>
        <v>0</v>
      </c>
      <c r="I39" s="68">
        <f t="shared" si="2"/>
        <v>0</v>
      </c>
      <c r="J39" s="77">
        <f>SUM(ИЮЛ:СЕН!J39)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SUM(ИЮЛ:СЕН!C40)</f>
        <v>0</v>
      </c>
      <c r="D40" s="68">
        <f t="shared" si="0"/>
        <v>0</v>
      </c>
      <c r="E40" s="77">
        <f>SUM(ИЮЛ:СЕН!E40)</f>
        <v>0</v>
      </c>
      <c r="F40" s="37">
        <f t="shared" si="1"/>
        <v>0</v>
      </c>
      <c r="G40" s="65">
        <f>ЯНВ!G40</f>
        <v>0</v>
      </c>
      <c r="H40" s="32">
        <f>SUM(ИЮЛ:СЕН!H40)</f>
        <v>0</v>
      </c>
      <c r="I40" s="68">
        <f t="shared" si="2"/>
        <v>0</v>
      </c>
      <c r="J40" s="77">
        <f>SUM(ИЮЛ:СЕН!J40)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SUM(ИЮЛ:СЕН!C41)</f>
        <v>0</v>
      </c>
      <c r="D41" s="68">
        <f t="shared" si="0"/>
        <v>0</v>
      </c>
      <c r="E41" s="77">
        <f>SUM(ИЮЛ:СЕН!E41)</f>
        <v>0</v>
      </c>
      <c r="F41" s="37">
        <f t="shared" si="1"/>
        <v>0</v>
      </c>
      <c r="G41" s="65">
        <f>ЯНВ!G41</f>
        <v>0</v>
      </c>
      <c r="H41" s="32">
        <f>SUM(ИЮЛ:СЕН!H41)</f>
        <v>0</v>
      </c>
      <c r="I41" s="68">
        <f t="shared" si="2"/>
        <v>0</v>
      </c>
      <c r="J41" s="77">
        <f>SUM(ИЮЛ:СЕН!J41)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SUM(ИЮЛ:СЕН!C42)</f>
        <v>0</v>
      </c>
      <c r="D42" s="68">
        <f t="shared" si="0"/>
        <v>0</v>
      </c>
      <c r="E42" s="77">
        <f>SUM(ИЮЛ:СЕН!E42)</f>
        <v>0</v>
      </c>
      <c r="F42" s="37">
        <f t="shared" si="1"/>
        <v>0</v>
      </c>
      <c r="G42" s="65">
        <f>ЯНВ!G42</f>
        <v>0</v>
      </c>
      <c r="H42" s="32">
        <f>SUM(ИЮЛ:СЕН!H42)</f>
        <v>0</v>
      </c>
      <c r="I42" s="68">
        <f t="shared" si="2"/>
        <v>0</v>
      </c>
      <c r="J42" s="77">
        <f>SUM(ИЮЛ:СЕН!J42)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SUM(ИЮЛ:СЕН!C43)</f>
        <v>0</v>
      </c>
      <c r="D43" s="68">
        <f t="shared" si="0"/>
        <v>0</v>
      </c>
      <c r="E43" s="77">
        <f>SUM(ИЮЛ:СЕН!E43)</f>
        <v>0</v>
      </c>
      <c r="F43" s="37">
        <f t="shared" si="1"/>
        <v>0</v>
      </c>
      <c r="G43" s="65">
        <f>ЯНВ!G43</f>
        <v>0</v>
      </c>
      <c r="H43" s="32">
        <f>SUM(ИЮЛ:СЕН!H43)</f>
        <v>0</v>
      </c>
      <c r="I43" s="68">
        <f t="shared" si="2"/>
        <v>0</v>
      </c>
      <c r="J43" s="77">
        <f>SUM(ИЮЛ:СЕН!J43)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SUM(ИЮЛ:СЕН!C44)</f>
        <v>0</v>
      </c>
      <c r="D44" s="68">
        <f t="shared" si="0"/>
        <v>0</v>
      </c>
      <c r="E44" s="77">
        <f>SUM(ИЮЛ:СЕН!E44)</f>
        <v>0</v>
      </c>
      <c r="F44" s="37">
        <f t="shared" si="1"/>
        <v>0</v>
      </c>
      <c r="G44" s="65">
        <f>ЯНВ!G44</f>
        <v>0</v>
      </c>
      <c r="H44" s="32">
        <f>SUM(ИЮЛ:СЕН!H44)</f>
        <v>0</v>
      </c>
      <c r="I44" s="68">
        <f t="shared" si="2"/>
        <v>0</v>
      </c>
      <c r="J44" s="77">
        <f>SUM(ИЮЛ:СЕН!J44)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SUM(ИЮЛ:СЕН!C45)</f>
        <v>0</v>
      </c>
      <c r="D45" s="68">
        <f t="shared" si="0"/>
        <v>0</v>
      </c>
      <c r="E45" s="77">
        <f>SUM(ИЮЛ:СЕН!E45)</f>
        <v>0</v>
      </c>
      <c r="F45" s="37">
        <f t="shared" si="1"/>
        <v>0</v>
      </c>
      <c r="G45" s="65">
        <f>ЯНВ!G45</f>
        <v>0</v>
      </c>
      <c r="H45" s="32">
        <f>SUM(ИЮЛ:СЕН!H45)</f>
        <v>0</v>
      </c>
      <c r="I45" s="68">
        <f t="shared" si="2"/>
        <v>0</v>
      </c>
      <c r="J45" s="77">
        <f>SUM(ИЮЛ:СЕН!J45)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SUM(ИЮЛ:СЕН!C46)</f>
        <v>0</v>
      </c>
      <c r="D46" s="68">
        <f t="shared" si="0"/>
        <v>0</v>
      </c>
      <c r="E46" s="77">
        <f>SUM(ИЮЛ:СЕН!E46)</f>
        <v>0</v>
      </c>
      <c r="F46" s="37">
        <f t="shared" si="1"/>
        <v>0</v>
      </c>
      <c r="G46" s="65">
        <f>ЯНВ!G46</f>
        <v>0</v>
      </c>
      <c r="H46" s="32">
        <f>SUM(ИЮЛ:СЕН!H46)</f>
        <v>0</v>
      </c>
      <c r="I46" s="68">
        <f t="shared" si="2"/>
        <v>0</v>
      </c>
      <c r="J46" s="77">
        <f>SUM(ИЮЛ:СЕН!J46)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SUM(ИЮЛ:СЕН!C47)</f>
        <v>0</v>
      </c>
      <c r="D47" s="68">
        <f t="shared" si="0"/>
        <v>0</v>
      </c>
      <c r="E47" s="77">
        <f>SUM(ИЮЛ:СЕН!E47)</f>
        <v>0</v>
      </c>
      <c r="F47" s="37">
        <f t="shared" si="1"/>
        <v>0</v>
      </c>
      <c r="G47" s="65">
        <f>ЯНВ!G47</f>
        <v>0</v>
      </c>
      <c r="H47" s="32">
        <f>SUM(ИЮЛ:СЕН!H47)</f>
        <v>0</v>
      </c>
      <c r="I47" s="68">
        <f t="shared" si="2"/>
        <v>0</v>
      </c>
      <c r="J47" s="77">
        <f>SUM(ИЮЛ:СЕН!J47)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SUM(ИЮЛ:СЕН!C48)</f>
        <v>0</v>
      </c>
      <c r="D48" s="70">
        <f t="shared" si="0"/>
        <v>0</v>
      </c>
      <c r="E48" s="78">
        <f>SUM(ИЮЛ:СЕН!E48)</f>
        <v>0</v>
      </c>
      <c r="F48" s="39">
        <f t="shared" si="1"/>
        <v>0</v>
      </c>
      <c r="G48" s="72">
        <f>ЯНВ!G48</f>
        <v>0</v>
      </c>
      <c r="H48" s="60">
        <f>SUM(ИЮЛ:СЕН!H48)</f>
        <v>0</v>
      </c>
      <c r="I48" s="70">
        <f t="shared" si="2"/>
        <v>0</v>
      </c>
      <c r="J48" s="78">
        <f>SUM(ИЮЛ:СЕН!J48)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6" width="11.75390625" style="14" customWidth="1"/>
    <col min="7" max="7" width="11.75390625" style="15" customWidth="1"/>
    <col min="8" max="11" width="11.75390625" style="14" customWidth="1"/>
    <col min="12" max="15" width="11.75390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45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ПОЛГОДА!C8+'3 КВ'!C8</f>
        <v>659</v>
      </c>
      <c r="D8" s="68">
        <f aca="true" t="shared" si="0" ref="D8:D48">B8*C8</f>
        <v>257010</v>
      </c>
      <c r="E8" s="77">
        <f>ПОЛГОДА!E8+'3 КВ'!E8</f>
        <v>251400</v>
      </c>
      <c r="F8" s="37">
        <f aca="true" t="shared" si="1" ref="F8:F48">IF(E8=0,0,E8/D8*100)</f>
        <v>97.81720555620403</v>
      </c>
      <c r="G8" s="65">
        <f>ЯНВ!G8</f>
        <v>450</v>
      </c>
      <c r="H8" s="32">
        <f>ПОЛГОДА!H8+'3 КВ'!H8</f>
        <v>2805</v>
      </c>
      <c r="I8" s="68">
        <f aca="true" t="shared" si="2" ref="I8:I48">G8*H8</f>
        <v>1262250</v>
      </c>
      <c r="J8" s="77">
        <f>ПОЛГОДА!J8+'3 КВ'!J8</f>
        <v>1236060</v>
      </c>
      <c r="K8" s="37">
        <f aca="true" t="shared" si="3" ref="K8:K48">IF(J8=0,0,J8/I8*100)</f>
        <v>97.92513368983957</v>
      </c>
      <c r="L8" s="47">
        <f aca="true" t="shared" si="4" ref="L8:L48">C8+H8</f>
        <v>3464</v>
      </c>
      <c r="M8" s="73">
        <f aca="true" t="shared" si="5" ref="M8:M48">D8+I8</f>
        <v>1519260</v>
      </c>
      <c r="N8" s="73">
        <f aca="true" t="shared" si="6" ref="N8:N48">E8+J8</f>
        <v>1487460</v>
      </c>
      <c r="O8" s="37">
        <f aca="true" t="shared" si="7" ref="O8:O48">IF(N8=0,0,N8/M8*100)</f>
        <v>97.90687571580902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ПОЛГОДА!C9+'3 КВ'!C9</f>
        <v>659</v>
      </c>
      <c r="D9" s="68">
        <f t="shared" si="0"/>
        <v>19770</v>
      </c>
      <c r="E9" s="77">
        <f>ПОЛГОДА!E9+'3 КВ'!E9</f>
        <v>19300</v>
      </c>
      <c r="F9" s="37">
        <f t="shared" si="1"/>
        <v>97.62266059686394</v>
      </c>
      <c r="G9" s="65">
        <f>ЯНВ!G9</f>
        <v>40</v>
      </c>
      <c r="H9" s="32">
        <f>ПОЛГОДА!H9+'3 КВ'!H9</f>
        <v>2805</v>
      </c>
      <c r="I9" s="68">
        <f t="shared" si="2"/>
        <v>112200</v>
      </c>
      <c r="J9" s="77">
        <f>ПОЛГОДА!J9+'3 КВ'!J9</f>
        <v>109700</v>
      </c>
      <c r="K9" s="37">
        <f t="shared" si="3"/>
        <v>97.77183600713012</v>
      </c>
      <c r="L9" s="47">
        <f t="shared" si="4"/>
        <v>3464</v>
      </c>
      <c r="M9" s="73">
        <f t="shared" si="5"/>
        <v>131970</v>
      </c>
      <c r="N9" s="73">
        <f t="shared" si="6"/>
        <v>129000</v>
      </c>
      <c r="O9" s="37">
        <f t="shared" si="7"/>
        <v>97.7494885201182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ПОЛГОДА!C10+'3 КВ'!C10</f>
        <v>659</v>
      </c>
      <c r="D10" s="68">
        <f t="shared" si="0"/>
        <v>5931</v>
      </c>
      <c r="E10" s="77">
        <f>ПОЛГОДА!E10+'3 КВ'!E10</f>
        <v>5710</v>
      </c>
      <c r="F10" s="37">
        <f t="shared" si="1"/>
        <v>96.27381554543922</v>
      </c>
      <c r="G10" s="65">
        <f>ЯНВ!G10</f>
        <v>11</v>
      </c>
      <c r="H10" s="32">
        <f>ПОЛГОДА!H10+'3 КВ'!H10</f>
        <v>2805</v>
      </c>
      <c r="I10" s="68">
        <f t="shared" si="2"/>
        <v>30855</v>
      </c>
      <c r="J10" s="77">
        <f>ПОЛГОДА!J10+'3 КВ'!J10</f>
        <v>30290</v>
      </c>
      <c r="K10" s="37">
        <f t="shared" si="3"/>
        <v>98.16885431858694</v>
      </c>
      <c r="L10" s="47">
        <f t="shared" si="4"/>
        <v>3464</v>
      </c>
      <c r="M10" s="73">
        <f t="shared" si="5"/>
        <v>36786</v>
      </c>
      <c r="N10" s="73">
        <f t="shared" si="6"/>
        <v>36000</v>
      </c>
      <c r="O10" s="37">
        <f t="shared" si="7"/>
        <v>97.8633175664655</v>
      </c>
    </row>
    <row r="11" spans="1:15" ht="12.75">
      <c r="A11" s="56" t="str">
        <f>ЯНВ!A11</f>
        <v>сыр</v>
      </c>
      <c r="B11" s="66">
        <f>ЯНВ!B11</f>
        <v>4</v>
      </c>
      <c r="C11" s="32">
        <f>ПОЛГОДА!C11+'3 КВ'!C11</f>
        <v>659</v>
      </c>
      <c r="D11" s="68">
        <f t="shared" si="0"/>
        <v>2636</v>
      </c>
      <c r="E11" s="77">
        <f>ПОЛГОДА!E11+'3 КВ'!E11</f>
        <v>2539</v>
      </c>
      <c r="F11" s="37">
        <f t="shared" si="1"/>
        <v>96.32018209408194</v>
      </c>
      <c r="G11" s="65">
        <f>ЯНВ!G11</f>
        <v>6</v>
      </c>
      <c r="H11" s="32">
        <f>ПОЛГОДА!H11+'3 КВ'!H11</f>
        <v>2805</v>
      </c>
      <c r="I11" s="68">
        <f t="shared" si="2"/>
        <v>16830</v>
      </c>
      <c r="J11" s="77">
        <f>ПОЛГОДА!J11+'3 КВ'!J11</f>
        <v>16176</v>
      </c>
      <c r="K11" s="37">
        <f t="shared" si="3"/>
        <v>96.11408199643495</v>
      </c>
      <c r="L11" s="47">
        <f t="shared" si="4"/>
        <v>3464</v>
      </c>
      <c r="M11" s="73">
        <f t="shared" si="5"/>
        <v>19466</v>
      </c>
      <c r="N11" s="73">
        <f t="shared" si="6"/>
        <v>18715</v>
      </c>
      <c r="O11" s="37">
        <f t="shared" si="7"/>
        <v>96.14199116408096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ПОЛГОДА!C12+'3 КВ'!C12</f>
        <v>659</v>
      </c>
      <c r="D12" s="68">
        <f t="shared" si="0"/>
        <v>32950</v>
      </c>
      <c r="E12" s="77">
        <f>ПОЛГОДА!E12+'3 КВ'!E12</f>
        <v>32340</v>
      </c>
      <c r="F12" s="37">
        <f t="shared" si="1"/>
        <v>98.14871016691957</v>
      </c>
      <c r="G12" s="65">
        <f>ЯНВ!G12</f>
        <v>55</v>
      </c>
      <c r="H12" s="32">
        <f>ПОЛГОДА!H12+'3 КВ'!H12</f>
        <v>2805</v>
      </c>
      <c r="I12" s="68">
        <f t="shared" si="2"/>
        <v>154275</v>
      </c>
      <c r="J12" s="77">
        <f>ПОЛГОДА!J12+'3 КВ'!J12</f>
        <v>151370</v>
      </c>
      <c r="K12" s="37">
        <f t="shared" si="3"/>
        <v>98.11699886566197</v>
      </c>
      <c r="L12" s="47">
        <f t="shared" si="4"/>
        <v>3464</v>
      </c>
      <c r="M12" s="73">
        <f t="shared" si="5"/>
        <v>187225</v>
      </c>
      <c r="N12" s="73">
        <f t="shared" si="6"/>
        <v>183710</v>
      </c>
      <c r="O12" s="37">
        <f t="shared" si="7"/>
        <v>98.12257978368274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ПОЛГОДА!C13+'3 КВ'!C13</f>
        <v>659</v>
      </c>
      <c r="D13" s="68">
        <f t="shared" si="0"/>
        <v>13180</v>
      </c>
      <c r="E13" s="77">
        <f>ПОЛГОДА!E13+'3 КВ'!E13</f>
        <v>12850</v>
      </c>
      <c r="F13" s="37">
        <f t="shared" si="1"/>
        <v>97.49620637329286</v>
      </c>
      <c r="G13" s="65">
        <f>ЯНВ!G13</f>
        <v>24</v>
      </c>
      <c r="H13" s="32">
        <f>ПОЛГОДА!H13+'3 КВ'!H13</f>
        <v>2805</v>
      </c>
      <c r="I13" s="68">
        <f t="shared" si="2"/>
        <v>67320</v>
      </c>
      <c r="J13" s="77">
        <f>ПОЛГОДА!J13+'3 КВ'!J13</f>
        <v>66250</v>
      </c>
      <c r="K13" s="37">
        <f t="shared" si="3"/>
        <v>98.41057635175282</v>
      </c>
      <c r="L13" s="47">
        <f t="shared" si="4"/>
        <v>3464</v>
      </c>
      <c r="M13" s="73">
        <f t="shared" si="5"/>
        <v>80500</v>
      </c>
      <c r="N13" s="73">
        <f t="shared" si="6"/>
        <v>79100</v>
      </c>
      <c r="O13" s="37">
        <f t="shared" si="7"/>
        <v>98.26086956521739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ПОЛГОДА!C14+'3 КВ'!C14</f>
        <v>659</v>
      </c>
      <c r="D14" s="68">
        <f t="shared" si="0"/>
        <v>13180</v>
      </c>
      <c r="E14" s="77">
        <f>ПОЛГОДА!E14+'3 КВ'!E14</f>
        <v>12900</v>
      </c>
      <c r="F14" s="37">
        <f t="shared" si="1"/>
        <v>97.87556904400607</v>
      </c>
      <c r="G14" s="65">
        <f>ЯНВ!G14</f>
        <v>25</v>
      </c>
      <c r="H14" s="32">
        <f>ПОЛГОДА!H14+'3 КВ'!H14</f>
        <v>2805</v>
      </c>
      <c r="I14" s="68">
        <f t="shared" si="2"/>
        <v>70125</v>
      </c>
      <c r="J14" s="77">
        <f>ПОЛГОДА!J14+'3 КВ'!J14</f>
        <v>68500</v>
      </c>
      <c r="K14" s="37">
        <f t="shared" si="3"/>
        <v>97.68270944741533</v>
      </c>
      <c r="L14" s="47">
        <f t="shared" si="4"/>
        <v>3464</v>
      </c>
      <c r="M14" s="73">
        <f t="shared" si="5"/>
        <v>83305</v>
      </c>
      <c r="N14" s="73">
        <f t="shared" si="6"/>
        <v>81400</v>
      </c>
      <c r="O14" s="37">
        <f t="shared" si="7"/>
        <v>97.71322249564852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ПОЛГОДА!C15+'3 КВ'!C15</f>
        <v>659</v>
      </c>
      <c r="D15" s="68">
        <f t="shared" si="0"/>
        <v>21088</v>
      </c>
      <c r="E15" s="77">
        <f>ПОЛГОДА!E15+'3 КВ'!E15</f>
        <v>20520</v>
      </c>
      <c r="F15" s="37">
        <f t="shared" si="1"/>
        <v>97.30652503793627</v>
      </c>
      <c r="G15" s="65">
        <f>ЯНВ!G15</f>
        <v>37</v>
      </c>
      <c r="H15" s="32">
        <f>ПОЛГОДА!H15+'3 КВ'!H15</f>
        <v>2805</v>
      </c>
      <c r="I15" s="68">
        <f t="shared" si="2"/>
        <v>103785</v>
      </c>
      <c r="J15" s="77">
        <f>ПОЛГОДА!J15+'3 КВ'!J15</f>
        <v>101420</v>
      </c>
      <c r="K15" s="37">
        <f t="shared" si="3"/>
        <v>97.72125066242712</v>
      </c>
      <c r="L15" s="47">
        <f t="shared" si="4"/>
        <v>3464</v>
      </c>
      <c r="M15" s="73">
        <f t="shared" si="5"/>
        <v>124873</v>
      </c>
      <c r="N15" s="73">
        <f t="shared" si="6"/>
        <v>121940</v>
      </c>
      <c r="O15" s="37">
        <f t="shared" si="7"/>
        <v>97.65121363305119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ПОЛГОДА!C16+'3 КВ'!C16</f>
        <v>659</v>
      </c>
      <c r="D16" s="68">
        <f t="shared" si="0"/>
        <v>659</v>
      </c>
      <c r="E16" s="77">
        <f>ПОЛГОДА!E16+'3 КВ'!E16</f>
        <v>650</v>
      </c>
      <c r="F16" s="37">
        <f t="shared" si="1"/>
        <v>98.63429438543247</v>
      </c>
      <c r="G16" s="65">
        <f>ЯНВ!G16</f>
        <v>1</v>
      </c>
      <c r="H16" s="32">
        <f>ПОЛГОДА!H16+'3 КВ'!H16</f>
        <v>2805</v>
      </c>
      <c r="I16" s="68">
        <f t="shared" si="2"/>
        <v>2805</v>
      </c>
      <c r="J16" s="77">
        <f>ПОЛГОДА!J16+'3 КВ'!J16</f>
        <v>2750</v>
      </c>
      <c r="K16" s="37">
        <f t="shared" si="3"/>
        <v>98.0392156862745</v>
      </c>
      <c r="L16" s="47">
        <f t="shared" si="4"/>
        <v>3464</v>
      </c>
      <c r="M16" s="73">
        <f t="shared" si="5"/>
        <v>3464</v>
      </c>
      <c r="N16" s="73">
        <f t="shared" si="6"/>
        <v>3400</v>
      </c>
      <c r="O16" s="37">
        <f t="shared" si="7"/>
        <v>98.15242494226328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ПОЛГОДА!C17+'3 КВ'!C17</f>
        <v>659</v>
      </c>
      <c r="D17" s="68">
        <f t="shared" si="0"/>
        <v>79080</v>
      </c>
      <c r="E17" s="77">
        <f>ПОЛГОДА!E17+'3 КВ'!E17</f>
        <v>77870</v>
      </c>
      <c r="F17" s="37">
        <f t="shared" si="1"/>
        <v>98.4699038947901</v>
      </c>
      <c r="G17" s="65">
        <f>ЯНВ!G17</f>
        <v>140</v>
      </c>
      <c r="H17" s="32">
        <f>ПОЛГОДА!H17+'3 КВ'!H17</f>
        <v>2805</v>
      </c>
      <c r="I17" s="68">
        <f t="shared" si="2"/>
        <v>392700</v>
      </c>
      <c r="J17" s="77">
        <f>ПОЛГОДА!J17+'3 КВ'!J17</f>
        <v>383350</v>
      </c>
      <c r="K17" s="37">
        <f t="shared" si="3"/>
        <v>97.61904761904762</v>
      </c>
      <c r="L17" s="47">
        <f t="shared" si="4"/>
        <v>3464</v>
      </c>
      <c r="M17" s="73">
        <f t="shared" si="5"/>
        <v>471780</v>
      </c>
      <c r="N17" s="73">
        <f t="shared" si="6"/>
        <v>461220</v>
      </c>
      <c r="O17" s="37">
        <f t="shared" si="7"/>
        <v>97.76166857433549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ПОЛГОДА!C18+'3 КВ'!C18</f>
        <v>659</v>
      </c>
      <c r="D18" s="68">
        <f t="shared" si="0"/>
        <v>118620</v>
      </c>
      <c r="E18" s="77">
        <f>ПОЛГОДА!E18+'3 КВ'!E18</f>
        <v>115700</v>
      </c>
      <c r="F18" s="37">
        <f t="shared" si="1"/>
        <v>97.53835778114988</v>
      </c>
      <c r="G18" s="65">
        <f>ЯНВ!G18</f>
        <v>220</v>
      </c>
      <c r="H18" s="32">
        <f>ПОЛГОДА!H18+'3 КВ'!H18</f>
        <v>2805</v>
      </c>
      <c r="I18" s="68">
        <f t="shared" si="2"/>
        <v>617100</v>
      </c>
      <c r="J18" s="77">
        <f>ПОЛГОДА!J18+'3 КВ'!J18</f>
        <v>600460</v>
      </c>
      <c r="K18" s="37">
        <f t="shared" si="3"/>
        <v>97.30351644790147</v>
      </c>
      <c r="L18" s="47">
        <f t="shared" si="4"/>
        <v>3464</v>
      </c>
      <c r="M18" s="73">
        <f t="shared" si="5"/>
        <v>735720</v>
      </c>
      <c r="N18" s="73">
        <f t="shared" si="6"/>
        <v>716160</v>
      </c>
      <c r="O18" s="37">
        <f t="shared" si="7"/>
        <v>97.3413798727777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ПОЛГОДА!C19+'3 КВ'!C19</f>
        <v>659</v>
      </c>
      <c r="D19" s="68">
        <f t="shared" si="0"/>
        <v>62605</v>
      </c>
      <c r="E19" s="77">
        <f>ПОЛГОДА!E19+'3 КВ'!E19</f>
        <v>60830</v>
      </c>
      <c r="F19" s="37">
        <f t="shared" si="1"/>
        <v>97.16476319782765</v>
      </c>
      <c r="G19" s="65">
        <f>ЯНВ!G19</f>
        <v>100</v>
      </c>
      <c r="H19" s="32">
        <f>ПОЛГОДА!H19+'3 КВ'!H19</f>
        <v>2805</v>
      </c>
      <c r="I19" s="68">
        <f t="shared" si="2"/>
        <v>280500</v>
      </c>
      <c r="J19" s="77">
        <f>ПОЛГОДА!J19+'3 КВ'!J19</f>
        <v>273650</v>
      </c>
      <c r="K19" s="37">
        <f t="shared" si="3"/>
        <v>97.55793226381462</v>
      </c>
      <c r="L19" s="47">
        <f t="shared" si="4"/>
        <v>3464</v>
      </c>
      <c r="M19" s="73">
        <f t="shared" si="5"/>
        <v>343105</v>
      </c>
      <c r="N19" s="73">
        <f t="shared" si="6"/>
        <v>334480</v>
      </c>
      <c r="O19" s="37">
        <f t="shared" si="7"/>
        <v>97.48619227350228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ПОЛГОДА!C20+'3 КВ'!C20</f>
        <v>659</v>
      </c>
      <c r="D20" s="68">
        <f t="shared" si="0"/>
        <v>5931</v>
      </c>
      <c r="E20" s="77">
        <f>ПОЛГОДА!E20+'3 КВ'!E20</f>
        <v>5800</v>
      </c>
      <c r="F20" s="37">
        <f t="shared" si="1"/>
        <v>97.79126622829203</v>
      </c>
      <c r="G20" s="65">
        <f>ЯНВ!G20</f>
        <v>11</v>
      </c>
      <c r="H20" s="32">
        <f>ПОЛГОДА!H20+'3 КВ'!H20</f>
        <v>2805</v>
      </c>
      <c r="I20" s="68">
        <f t="shared" si="2"/>
        <v>30855</v>
      </c>
      <c r="J20" s="77">
        <f>ПОЛГОДА!J20+'3 КВ'!J20</f>
        <v>29960</v>
      </c>
      <c r="K20" s="37">
        <f t="shared" si="3"/>
        <v>97.09933560200939</v>
      </c>
      <c r="L20" s="47">
        <f t="shared" si="4"/>
        <v>3464</v>
      </c>
      <c r="M20" s="73">
        <f t="shared" si="5"/>
        <v>36786</v>
      </c>
      <c r="N20" s="73">
        <f t="shared" si="6"/>
        <v>35760</v>
      </c>
      <c r="O20" s="37">
        <f t="shared" si="7"/>
        <v>97.21089544935573</v>
      </c>
    </row>
    <row r="21" spans="1:15" ht="12.75">
      <c r="A21" s="56" t="str">
        <f>ЯНВ!A21</f>
        <v>соки</v>
      </c>
      <c r="B21" s="66">
        <f>ЯНВ!B21</f>
        <v>100</v>
      </c>
      <c r="C21" s="32">
        <f>ПОЛГОДА!C21+'3 КВ'!C21</f>
        <v>659</v>
      </c>
      <c r="D21" s="68">
        <f t="shared" si="0"/>
        <v>65900</v>
      </c>
      <c r="E21" s="77">
        <f>ПОЛГОДА!E21+'3 КВ'!E21</f>
        <v>64100</v>
      </c>
      <c r="F21" s="37">
        <f t="shared" si="1"/>
        <v>97.26858877086495</v>
      </c>
      <c r="G21" s="65">
        <f>ЯНВ!G21</f>
        <v>100</v>
      </c>
      <c r="H21" s="32">
        <f>ПОЛГОДА!H21+'3 КВ'!H21</f>
        <v>2805</v>
      </c>
      <c r="I21" s="68">
        <f t="shared" si="2"/>
        <v>280500</v>
      </c>
      <c r="J21" s="77">
        <f>ПОЛГОДА!J21+'3 КВ'!J21</f>
        <v>274700</v>
      </c>
      <c r="K21" s="37">
        <f t="shared" si="3"/>
        <v>97.93226381461676</v>
      </c>
      <c r="L21" s="47">
        <f t="shared" si="4"/>
        <v>3464</v>
      </c>
      <c r="M21" s="73">
        <f t="shared" si="5"/>
        <v>346400</v>
      </c>
      <c r="N21" s="73">
        <f t="shared" si="6"/>
        <v>338800</v>
      </c>
      <c r="O21" s="37">
        <f t="shared" si="7"/>
        <v>97.80600461893765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ПОЛГОДА!C22+'3 КВ'!C22</f>
        <v>0</v>
      </c>
      <c r="D22" s="68">
        <f t="shared" si="0"/>
        <v>0</v>
      </c>
      <c r="E22" s="77">
        <f>ПОЛГОДА!E22+'3 КВ'!E22</f>
        <v>0</v>
      </c>
      <c r="F22" s="37">
        <f t="shared" si="1"/>
        <v>0</v>
      </c>
      <c r="G22" s="65">
        <f>ЯНВ!G22</f>
        <v>50</v>
      </c>
      <c r="H22" s="32">
        <f>ПОЛГОДА!H22+'3 КВ'!H22</f>
        <v>2805</v>
      </c>
      <c r="I22" s="68">
        <f t="shared" si="2"/>
        <v>140250</v>
      </c>
      <c r="J22" s="77">
        <f>ПОЛГОДА!J22+'3 КВ'!J22</f>
        <v>137700</v>
      </c>
      <c r="K22" s="37">
        <f t="shared" si="3"/>
        <v>98.18181818181819</v>
      </c>
      <c r="L22" s="47">
        <f t="shared" si="4"/>
        <v>2805</v>
      </c>
      <c r="M22" s="73">
        <f t="shared" si="5"/>
        <v>140250</v>
      </c>
      <c r="N22" s="73">
        <f t="shared" si="6"/>
        <v>137700</v>
      </c>
      <c r="O22" s="37">
        <f t="shared" si="7"/>
        <v>98.18181818181819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ПОЛГОДА!C23+'3 КВ'!C23</f>
        <v>659</v>
      </c>
      <c r="D23" s="68">
        <f t="shared" si="0"/>
        <v>26360</v>
      </c>
      <c r="E23" s="77">
        <f>ПОЛГОДА!E23+'3 КВ'!E23</f>
        <v>26000</v>
      </c>
      <c r="F23" s="37">
        <f t="shared" si="1"/>
        <v>98.63429438543247</v>
      </c>
      <c r="G23" s="65">
        <f>ЯНВ!G23</f>
        <v>50</v>
      </c>
      <c r="H23" s="32">
        <f>ПОЛГОДА!H23+'3 КВ'!H23</f>
        <v>2805</v>
      </c>
      <c r="I23" s="68">
        <f t="shared" si="2"/>
        <v>140250</v>
      </c>
      <c r="J23" s="77">
        <f>ПОЛГОДА!J23+'3 КВ'!J23</f>
        <v>139000</v>
      </c>
      <c r="K23" s="37">
        <f t="shared" si="3"/>
        <v>99.10873440285205</v>
      </c>
      <c r="L23" s="47">
        <f t="shared" si="4"/>
        <v>3464</v>
      </c>
      <c r="M23" s="73">
        <f t="shared" si="5"/>
        <v>166610</v>
      </c>
      <c r="N23" s="73">
        <f t="shared" si="6"/>
        <v>165000</v>
      </c>
      <c r="O23" s="37">
        <f t="shared" si="7"/>
        <v>99.03367144829241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ПОЛГОДА!C24+'3 КВ'!C24</f>
        <v>659</v>
      </c>
      <c r="D24" s="68">
        <f t="shared" si="0"/>
        <v>39540</v>
      </c>
      <c r="E24" s="77">
        <f>ПОЛГОДА!E24+'3 КВ'!E24</f>
        <v>39000</v>
      </c>
      <c r="F24" s="37">
        <f t="shared" si="1"/>
        <v>98.63429438543247</v>
      </c>
      <c r="G24" s="65">
        <f>ЯНВ!G24</f>
        <v>80</v>
      </c>
      <c r="H24" s="32">
        <f>ПОЛГОДА!H24+'3 КВ'!H24</f>
        <v>2805</v>
      </c>
      <c r="I24" s="68">
        <f t="shared" si="2"/>
        <v>224400</v>
      </c>
      <c r="J24" s="77">
        <f>ПОЛГОДА!J24+'3 КВ'!J24</f>
        <v>223000</v>
      </c>
      <c r="K24" s="37">
        <f t="shared" si="3"/>
        <v>99.37611408199643</v>
      </c>
      <c r="L24" s="47">
        <f t="shared" si="4"/>
        <v>3464</v>
      </c>
      <c r="M24" s="73">
        <f t="shared" si="5"/>
        <v>263940</v>
      </c>
      <c r="N24" s="73">
        <f t="shared" si="6"/>
        <v>262000</v>
      </c>
      <c r="O24" s="37">
        <f t="shared" si="7"/>
        <v>99.26498446616655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ПОЛГОДА!C25+'3 КВ'!C25</f>
        <v>659</v>
      </c>
      <c r="D25" s="68">
        <f t="shared" si="0"/>
        <v>19770</v>
      </c>
      <c r="E25" s="77">
        <f>ПОЛГОДА!E25+'3 КВ'!E25</f>
        <v>19220</v>
      </c>
      <c r="F25" s="37">
        <f t="shared" si="1"/>
        <v>97.21800708143653</v>
      </c>
      <c r="G25" s="65">
        <f>ЯНВ!G25</f>
        <v>43</v>
      </c>
      <c r="H25" s="32">
        <f>ПОЛГОДА!H25+'3 КВ'!H25</f>
        <v>2805</v>
      </c>
      <c r="I25" s="68">
        <f t="shared" si="2"/>
        <v>120615</v>
      </c>
      <c r="J25" s="77">
        <f>ПОЛГОДА!J25+'3 КВ'!J25</f>
        <v>118920</v>
      </c>
      <c r="K25" s="37">
        <f t="shared" si="3"/>
        <v>98.5947021514737</v>
      </c>
      <c r="L25" s="47">
        <f t="shared" si="4"/>
        <v>3464</v>
      </c>
      <c r="M25" s="73">
        <f t="shared" si="5"/>
        <v>140385</v>
      </c>
      <c r="N25" s="73">
        <f t="shared" si="6"/>
        <v>138140</v>
      </c>
      <c r="O25" s="37">
        <f t="shared" si="7"/>
        <v>98.40082629910603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ПОЛГОДА!C26+'3 КВ'!C26</f>
        <v>659</v>
      </c>
      <c r="D26" s="68">
        <f t="shared" si="0"/>
        <v>5272</v>
      </c>
      <c r="E26" s="77">
        <f>ПОЛГОДА!E26+'3 КВ'!E26</f>
        <v>5150</v>
      </c>
      <c r="F26" s="37">
        <f t="shared" si="1"/>
        <v>97.68588770864946</v>
      </c>
      <c r="G26" s="65">
        <f>ЯНВ!G26</f>
        <v>12</v>
      </c>
      <c r="H26" s="32">
        <f>ПОЛГОДА!H26+'3 КВ'!H26</f>
        <v>2805</v>
      </c>
      <c r="I26" s="68">
        <f t="shared" si="2"/>
        <v>33660</v>
      </c>
      <c r="J26" s="77">
        <f>ПОЛГОДА!J26+'3 КВ'!J26</f>
        <v>32770</v>
      </c>
      <c r="K26" s="37">
        <f t="shared" si="3"/>
        <v>97.35591206179441</v>
      </c>
      <c r="L26" s="47">
        <f t="shared" si="4"/>
        <v>3464</v>
      </c>
      <c r="M26" s="73">
        <f t="shared" si="5"/>
        <v>38932</v>
      </c>
      <c r="N26" s="73">
        <f t="shared" si="6"/>
        <v>37920</v>
      </c>
      <c r="O26" s="37">
        <f t="shared" si="7"/>
        <v>97.40059591081886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ПОЛГОДА!C27+'3 КВ'!C27</f>
        <v>659</v>
      </c>
      <c r="D27" s="68">
        <f t="shared" si="0"/>
        <v>16475</v>
      </c>
      <c r="E27" s="77">
        <f>ПОЛГОДА!E27+'3 КВ'!E27</f>
        <v>8270</v>
      </c>
      <c r="F27" s="37">
        <f t="shared" si="1"/>
        <v>50.19726858877086</v>
      </c>
      <c r="G27" s="65">
        <f>ЯНВ!G27</f>
        <v>29</v>
      </c>
      <c r="H27" s="32">
        <f>ПОЛГОДА!H27+'3 КВ'!H27</f>
        <v>2805</v>
      </c>
      <c r="I27" s="68">
        <f t="shared" si="2"/>
        <v>81345</v>
      </c>
      <c r="J27" s="77">
        <f>ПОЛГОДА!J27+'3 КВ'!J27</f>
        <v>40710</v>
      </c>
      <c r="K27" s="37">
        <f t="shared" si="3"/>
        <v>50.046099944680066</v>
      </c>
      <c r="L27" s="47">
        <f t="shared" si="4"/>
        <v>3464</v>
      </c>
      <c r="M27" s="73">
        <f t="shared" si="5"/>
        <v>97820</v>
      </c>
      <c r="N27" s="73">
        <f t="shared" si="6"/>
        <v>48980</v>
      </c>
      <c r="O27" s="37">
        <f t="shared" si="7"/>
        <v>50.07156000817828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ПОЛГОДА!C28+'3 КВ'!C28</f>
        <v>659</v>
      </c>
      <c r="D28" s="68">
        <f t="shared" si="0"/>
        <v>1318</v>
      </c>
      <c r="E28" s="77">
        <f>ПОЛГОДА!E28+'3 КВ'!E28</f>
        <v>1290</v>
      </c>
      <c r="F28" s="37">
        <f t="shared" si="1"/>
        <v>97.87556904400607</v>
      </c>
      <c r="G28" s="65">
        <f>ЯНВ!G28</f>
        <v>3</v>
      </c>
      <c r="H28" s="32">
        <f>ПОЛГОДА!H28+'3 КВ'!H28</f>
        <v>2805</v>
      </c>
      <c r="I28" s="68">
        <f t="shared" si="2"/>
        <v>8415</v>
      </c>
      <c r="J28" s="77">
        <f>ПОЛГОДА!J28+'3 КВ'!J28</f>
        <v>8240</v>
      </c>
      <c r="K28" s="37">
        <f t="shared" si="3"/>
        <v>97.92038027332146</v>
      </c>
      <c r="L28" s="47">
        <f t="shared" si="4"/>
        <v>3464</v>
      </c>
      <c r="M28" s="73">
        <f t="shared" si="5"/>
        <v>9733</v>
      </c>
      <c r="N28" s="73">
        <f t="shared" si="6"/>
        <v>9530</v>
      </c>
      <c r="O28" s="37">
        <f t="shared" si="7"/>
        <v>97.91431213397719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ПОЛГОДА!C29+'3 КВ'!C29</f>
        <v>659</v>
      </c>
      <c r="D29" s="68">
        <f t="shared" si="0"/>
        <v>11862</v>
      </c>
      <c r="E29" s="77">
        <f>ПОЛГОДА!E29+'3 КВ'!E29</f>
        <v>11580</v>
      </c>
      <c r="F29" s="37">
        <f t="shared" si="1"/>
        <v>97.62266059686394</v>
      </c>
      <c r="G29" s="65">
        <f>ЯНВ!G29</f>
        <v>21</v>
      </c>
      <c r="H29" s="32">
        <f>ПОЛГОДА!H29+'3 КВ'!H29</f>
        <v>2805</v>
      </c>
      <c r="I29" s="68">
        <f t="shared" si="2"/>
        <v>58905</v>
      </c>
      <c r="J29" s="77">
        <f>ПОЛГОДА!J29+'3 КВ'!J29</f>
        <v>57420</v>
      </c>
      <c r="K29" s="37">
        <f t="shared" si="3"/>
        <v>97.47899159663865</v>
      </c>
      <c r="L29" s="47">
        <f t="shared" si="4"/>
        <v>3464</v>
      </c>
      <c r="M29" s="73">
        <f t="shared" si="5"/>
        <v>70767</v>
      </c>
      <c r="N29" s="73">
        <f t="shared" si="6"/>
        <v>69000</v>
      </c>
      <c r="O29" s="37">
        <f t="shared" si="7"/>
        <v>97.50307346644622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ПОЛГОДА!C30+'3 КВ'!C30</f>
        <v>659</v>
      </c>
      <c r="D30" s="68">
        <f t="shared" si="0"/>
        <v>5931</v>
      </c>
      <c r="E30" s="77">
        <f>ПОЛГОДА!E30+'3 КВ'!E30</f>
        <v>5770</v>
      </c>
      <c r="F30" s="37">
        <f t="shared" si="1"/>
        <v>97.28544933400775</v>
      </c>
      <c r="G30" s="65">
        <f>ЯНВ!G30</f>
        <v>11</v>
      </c>
      <c r="H30" s="32">
        <f>ПОЛГОДА!H30+'3 КВ'!H30</f>
        <v>2805</v>
      </c>
      <c r="I30" s="68">
        <f t="shared" si="2"/>
        <v>30855</v>
      </c>
      <c r="J30" s="77">
        <f>ПОЛГОДА!J30+'3 КВ'!J30</f>
        <v>29940</v>
      </c>
      <c r="K30" s="37">
        <f t="shared" si="3"/>
        <v>97.03451628585319</v>
      </c>
      <c r="L30" s="47">
        <f t="shared" si="4"/>
        <v>3464</v>
      </c>
      <c r="M30" s="73">
        <f t="shared" si="5"/>
        <v>36786</v>
      </c>
      <c r="N30" s="73">
        <f t="shared" si="6"/>
        <v>35710</v>
      </c>
      <c r="O30" s="37">
        <f t="shared" si="7"/>
        <v>97.07497417495786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ПОЛГОДА!C31+'3 КВ'!C31</f>
        <v>659</v>
      </c>
      <c r="D31" s="68">
        <f t="shared" si="0"/>
        <v>7908</v>
      </c>
      <c r="E31" s="77">
        <f>ПОЛГОДА!E31+'3 КВ'!E31</f>
        <v>7730</v>
      </c>
      <c r="F31" s="37">
        <f t="shared" si="1"/>
        <v>97.749114820435</v>
      </c>
      <c r="G31" s="65">
        <f>ЯНВ!G31</f>
        <v>20</v>
      </c>
      <c r="H31" s="32">
        <f>ПОЛГОДА!H31+'3 КВ'!H31</f>
        <v>2805</v>
      </c>
      <c r="I31" s="68">
        <f t="shared" si="2"/>
        <v>56100</v>
      </c>
      <c r="J31" s="77">
        <f>ПОЛГОДА!J31+'3 КВ'!J31</f>
        <v>54710</v>
      </c>
      <c r="K31" s="37">
        <f t="shared" si="3"/>
        <v>97.52228163992869</v>
      </c>
      <c r="L31" s="47">
        <f t="shared" si="4"/>
        <v>3464</v>
      </c>
      <c r="M31" s="73">
        <f t="shared" si="5"/>
        <v>64008</v>
      </c>
      <c r="N31" s="73">
        <f t="shared" si="6"/>
        <v>62440</v>
      </c>
      <c r="O31" s="37">
        <f t="shared" si="7"/>
        <v>97.55030621172354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ПОЛГОДА!C32+'3 КВ'!C32</f>
        <v>659</v>
      </c>
      <c r="D32" s="68">
        <f t="shared" si="0"/>
        <v>329.5</v>
      </c>
      <c r="E32" s="77">
        <f>ПОЛГОДА!E32+'3 КВ'!E32</f>
        <v>326</v>
      </c>
      <c r="F32" s="37">
        <f t="shared" si="1"/>
        <v>98.93778452200304</v>
      </c>
      <c r="G32" s="65">
        <f>ЯНВ!G32</f>
        <v>0.6</v>
      </c>
      <c r="H32" s="32">
        <f>ПОЛГОДА!H32+'3 КВ'!H32</f>
        <v>2805</v>
      </c>
      <c r="I32" s="68">
        <f t="shared" si="2"/>
        <v>1683</v>
      </c>
      <c r="J32" s="77">
        <f>ПОЛГОДА!J32+'3 КВ'!J32</f>
        <v>1659</v>
      </c>
      <c r="K32" s="37">
        <f t="shared" si="3"/>
        <v>98.57397504456328</v>
      </c>
      <c r="L32" s="47">
        <f t="shared" si="4"/>
        <v>3464</v>
      </c>
      <c r="M32" s="73">
        <f t="shared" si="5"/>
        <v>2012.5</v>
      </c>
      <c r="N32" s="73">
        <f t="shared" si="6"/>
        <v>1985</v>
      </c>
      <c r="O32" s="37">
        <f t="shared" si="7"/>
        <v>98.63354037267081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ПОЛГОДА!C33+'3 КВ'!C33</f>
        <v>659</v>
      </c>
      <c r="D33" s="68">
        <f t="shared" si="0"/>
        <v>329.5</v>
      </c>
      <c r="E33" s="77">
        <f>ПОЛГОДА!E33+'3 КВ'!E33</f>
        <v>320</v>
      </c>
      <c r="F33" s="37">
        <f t="shared" si="1"/>
        <v>97.11684370257967</v>
      </c>
      <c r="G33" s="65">
        <f>ЯНВ!G33</f>
        <v>0.6</v>
      </c>
      <c r="H33" s="32">
        <f>ПОЛГОДА!H33+'3 КВ'!H33</f>
        <v>2805</v>
      </c>
      <c r="I33" s="68">
        <f t="shared" si="2"/>
        <v>1683</v>
      </c>
      <c r="J33" s="77">
        <f>ПОЛГОДА!J33+'3 КВ'!J33</f>
        <v>1659</v>
      </c>
      <c r="K33" s="37">
        <f t="shared" si="3"/>
        <v>98.57397504456328</v>
      </c>
      <c r="L33" s="47">
        <f t="shared" si="4"/>
        <v>3464</v>
      </c>
      <c r="M33" s="73">
        <f t="shared" si="5"/>
        <v>2012.5</v>
      </c>
      <c r="N33" s="73">
        <f t="shared" si="6"/>
        <v>1979</v>
      </c>
      <c r="O33" s="37">
        <f t="shared" si="7"/>
        <v>98.33540372670807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ПОЛГОДА!C34+'3 КВ'!C34</f>
        <v>659</v>
      </c>
      <c r="D34" s="68">
        <f t="shared" si="0"/>
        <v>659</v>
      </c>
      <c r="E34" s="77">
        <f>ПОЛГОДА!E34+'3 КВ'!E34</f>
        <v>645</v>
      </c>
      <c r="F34" s="37">
        <f t="shared" si="1"/>
        <v>97.87556904400607</v>
      </c>
      <c r="G34" s="65">
        <f>ЯНВ!G34</f>
        <v>1.2</v>
      </c>
      <c r="H34" s="32">
        <f>ПОЛГОДА!H34+'3 КВ'!H34</f>
        <v>2805</v>
      </c>
      <c r="I34" s="68">
        <f t="shared" si="2"/>
        <v>3366</v>
      </c>
      <c r="J34" s="77">
        <f>ПОЛГОДА!J34+'3 КВ'!J34</f>
        <v>3310</v>
      </c>
      <c r="K34" s="37">
        <f t="shared" si="3"/>
        <v>98.33630421865716</v>
      </c>
      <c r="L34" s="47">
        <f t="shared" si="4"/>
        <v>3464</v>
      </c>
      <c r="M34" s="73">
        <f t="shared" si="5"/>
        <v>4025</v>
      </c>
      <c r="N34" s="73">
        <f t="shared" si="6"/>
        <v>3955</v>
      </c>
      <c r="O34" s="37">
        <f t="shared" si="7"/>
        <v>98.26086956521739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ПОЛГОДА!C35+'3 КВ'!C35</f>
        <v>659</v>
      </c>
      <c r="D35" s="68">
        <f t="shared" si="0"/>
        <v>263.6</v>
      </c>
      <c r="E35" s="77">
        <f>ПОЛГОДА!E35+'3 КВ'!E35</f>
        <v>133</v>
      </c>
      <c r="F35" s="37">
        <f t="shared" si="1"/>
        <v>50.45523520485584</v>
      </c>
      <c r="G35" s="65">
        <f>ЯНВ!G35</f>
        <v>0.5</v>
      </c>
      <c r="H35" s="32">
        <f>ПОЛГОДА!H35+'3 КВ'!H35</f>
        <v>2805</v>
      </c>
      <c r="I35" s="68">
        <f t="shared" si="2"/>
        <v>1402.5</v>
      </c>
      <c r="J35" s="77">
        <f>ПОЛГОДА!J35+'3 КВ'!J35</f>
        <v>703</v>
      </c>
      <c r="K35" s="37">
        <f t="shared" si="3"/>
        <v>50.12477718360071</v>
      </c>
      <c r="L35" s="47">
        <f t="shared" si="4"/>
        <v>3464</v>
      </c>
      <c r="M35" s="73">
        <f t="shared" si="5"/>
        <v>1666.1</v>
      </c>
      <c r="N35" s="73">
        <f t="shared" si="6"/>
        <v>836</v>
      </c>
      <c r="O35" s="37">
        <f t="shared" si="7"/>
        <v>50.17706020046816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ПОЛГОДА!C36+'3 КВ'!C36</f>
        <v>659</v>
      </c>
      <c r="D36" s="68">
        <f t="shared" si="0"/>
        <v>16475</v>
      </c>
      <c r="E36" s="77">
        <f>ПОЛГОДА!E36+'3 КВ'!E36</f>
        <v>15990</v>
      </c>
      <c r="F36" s="37">
        <f t="shared" si="1"/>
        <v>97.05614567526555</v>
      </c>
      <c r="G36" s="65">
        <f>ЯНВ!G36</f>
        <v>30</v>
      </c>
      <c r="H36" s="32">
        <f>ПОЛГОДА!H36+'3 КВ'!H36</f>
        <v>2805</v>
      </c>
      <c r="I36" s="68">
        <f t="shared" si="2"/>
        <v>84150</v>
      </c>
      <c r="J36" s="77">
        <f>ПОЛГОДА!J36+'3 КВ'!J36</f>
        <v>82170</v>
      </c>
      <c r="K36" s="37">
        <f t="shared" si="3"/>
        <v>97.6470588235294</v>
      </c>
      <c r="L36" s="47">
        <f t="shared" si="4"/>
        <v>3464</v>
      </c>
      <c r="M36" s="73">
        <f t="shared" si="5"/>
        <v>100625</v>
      </c>
      <c r="N36" s="73">
        <f t="shared" si="6"/>
        <v>98160</v>
      </c>
      <c r="O36" s="37">
        <f t="shared" si="7"/>
        <v>97.55031055900622</v>
      </c>
    </row>
    <row r="37" spans="1:15" ht="12.75">
      <c r="A37" s="56" t="str">
        <f>ЯНВ!A37</f>
        <v>соль</v>
      </c>
      <c r="B37" s="66">
        <f>ЯНВ!B37</f>
        <v>3</v>
      </c>
      <c r="C37" s="32">
        <f>ПОЛГОДА!C37+'3 КВ'!C37</f>
        <v>659</v>
      </c>
      <c r="D37" s="68">
        <f t="shared" si="0"/>
        <v>1977</v>
      </c>
      <c r="E37" s="77">
        <f>ПОЛГОДА!E37+'3 КВ'!E37</f>
        <v>1920</v>
      </c>
      <c r="F37" s="37">
        <f t="shared" si="1"/>
        <v>97.11684370257967</v>
      </c>
      <c r="G37" s="65">
        <f>ЯНВ!G37</f>
        <v>5</v>
      </c>
      <c r="H37" s="32">
        <f>ПОЛГОДА!H37+'3 КВ'!H37</f>
        <v>2805</v>
      </c>
      <c r="I37" s="68">
        <f t="shared" si="2"/>
        <v>14025</v>
      </c>
      <c r="J37" s="77">
        <f>ПОЛГОДА!J37+'3 КВ'!J37</f>
        <v>13630</v>
      </c>
      <c r="K37" s="37">
        <f t="shared" si="3"/>
        <v>97.18360071301248</v>
      </c>
      <c r="L37" s="47">
        <f t="shared" si="4"/>
        <v>3464</v>
      </c>
      <c r="M37" s="73">
        <f t="shared" si="5"/>
        <v>16002</v>
      </c>
      <c r="N37" s="73">
        <f t="shared" si="6"/>
        <v>15550</v>
      </c>
      <c r="O37" s="37">
        <f t="shared" si="7"/>
        <v>97.1753530808649</v>
      </c>
    </row>
    <row r="38" spans="1:15" ht="12.75">
      <c r="A38" s="56">
        <f>ЯНВ!A38</f>
        <v>0</v>
      </c>
      <c r="B38" s="66">
        <f>ЯНВ!B38</f>
        <v>0</v>
      </c>
      <c r="C38" s="32">
        <f>ПОЛГОДА!C38+'3 КВ'!C38</f>
        <v>0</v>
      </c>
      <c r="D38" s="68">
        <f t="shared" si="0"/>
        <v>0</v>
      </c>
      <c r="E38" s="77">
        <f>ПОЛГОДА!E38+'3 КВ'!E38</f>
        <v>0</v>
      </c>
      <c r="F38" s="37">
        <f t="shared" si="1"/>
        <v>0</v>
      </c>
      <c r="G38" s="65">
        <f>ЯНВ!G38</f>
        <v>0</v>
      </c>
      <c r="H38" s="32">
        <f>ПОЛГОДА!H38+'3 КВ'!H38</f>
        <v>0</v>
      </c>
      <c r="I38" s="68">
        <f t="shared" si="2"/>
        <v>0</v>
      </c>
      <c r="J38" s="77">
        <f>ПОЛГОДА!J38+'3 КВ'!J38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ПОЛГОДА!C39+'3 КВ'!C39</f>
        <v>0</v>
      </c>
      <c r="D39" s="68">
        <f t="shared" si="0"/>
        <v>0</v>
      </c>
      <c r="E39" s="77">
        <f>ПОЛГОДА!E39+'3 КВ'!E39</f>
        <v>0</v>
      </c>
      <c r="F39" s="37">
        <f t="shared" si="1"/>
        <v>0</v>
      </c>
      <c r="G39" s="65">
        <f>ЯНВ!G39</f>
        <v>0</v>
      </c>
      <c r="H39" s="32">
        <f>ПОЛГОДА!H39+'3 КВ'!H39</f>
        <v>0</v>
      </c>
      <c r="I39" s="68">
        <f t="shared" si="2"/>
        <v>0</v>
      </c>
      <c r="J39" s="77">
        <f>ПОЛГОДА!J39+'3 КВ'!J39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ПОЛГОДА!C40+'3 КВ'!C40</f>
        <v>0</v>
      </c>
      <c r="D40" s="68">
        <f t="shared" si="0"/>
        <v>0</v>
      </c>
      <c r="E40" s="77">
        <f>ПОЛГОДА!E40+'3 КВ'!E40</f>
        <v>0</v>
      </c>
      <c r="F40" s="37">
        <f t="shared" si="1"/>
        <v>0</v>
      </c>
      <c r="G40" s="65">
        <f>ЯНВ!G40</f>
        <v>0</v>
      </c>
      <c r="H40" s="32">
        <f>ПОЛГОДА!H40+'3 КВ'!H40</f>
        <v>0</v>
      </c>
      <c r="I40" s="68">
        <f t="shared" si="2"/>
        <v>0</v>
      </c>
      <c r="J40" s="77">
        <f>ПОЛГОДА!J40+'3 КВ'!J40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ПОЛГОДА!C41+'3 КВ'!C41</f>
        <v>0</v>
      </c>
      <c r="D41" s="68">
        <f t="shared" si="0"/>
        <v>0</v>
      </c>
      <c r="E41" s="77">
        <f>ПОЛГОДА!E41+'3 КВ'!E41</f>
        <v>0</v>
      </c>
      <c r="F41" s="37">
        <f t="shared" si="1"/>
        <v>0</v>
      </c>
      <c r="G41" s="65">
        <f>ЯНВ!G41</f>
        <v>0</v>
      </c>
      <c r="H41" s="32">
        <f>ПОЛГОДА!H41+'3 КВ'!H41</f>
        <v>0</v>
      </c>
      <c r="I41" s="68">
        <f t="shared" si="2"/>
        <v>0</v>
      </c>
      <c r="J41" s="77">
        <f>ПОЛГОДА!J41+'3 КВ'!J41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ПОЛГОДА!C42+'3 КВ'!C42</f>
        <v>0</v>
      </c>
      <c r="D42" s="68">
        <f t="shared" si="0"/>
        <v>0</v>
      </c>
      <c r="E42" s="77">
        <f>ПОЛГОДА!E42+'3 КВ'!E42</f>
        <v>0</v>
      </c>
      <c r="F42" s="37">
        <f t="shared" si="1"/>
        <v>0</v>
      </c>
      <c r="G42" s="65">
        <f>ЯНВ!G42</f>
        <v>0</v>
      </c>
      <c r="H42" s="32">
        <f>ПОЛГОДА!H42+'3 КВ'!H42</f>
        <v>0</v>
      </c>
      <c r="I42" s="68">
        <f t="shared" si="2"/>
        <v>0</v>
      </c>
      <c r="J42" s="77">
        <f>ПОЛГОДА!J42+'3 КВ'!J42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ПОЛГОДА!C43+'3 КВ'!C43</f>
        <v>0</v>
      </c>
      <c r="D43" s="68">
        <f t="shared" si="0"/>
        <v>0</v>
      </c>
      <c r="E43" s="77">
        <f>ПОЛГОДА!E43+'3 КВ'!E43</f>
        <v>0</v>
      </c>
      <c r="F43" s="37">
        <f t="shared" si="1"/>
        <v>0</v>
      </c>
      <c r="G43" s="65">
        <f>ЯНВ!G43</f>
        <v>0</v>
      </c>
      <c r="H43" s="32">
        <f>ПОЛГОДА!H43+'3 КВ'!H43</f>
        <v>0</v>
      </c>
      <c r="I43" s="68">
        <f t="shared" si="2"/>
        <v>0</v>
      </c>
      <c r="J43" s="77">
        <f>ПОЛГОДА!J43+'3 КВ'!J43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ПОЛГОДА!C44+'3 КВ'!C44</f>
        <v>0</v>
      </c>
      <c r="D44" s="68">
        <f t="shared" si="0"/>
        <v>0</v>
      </c>
      <c r="E44" s="77">
        <f>ПОЛГОДА!E44+'3 КВ'!E44</f>
        <v>0</v>
      </c>
      <c r="F44" s="37">
        <f t="shared" si="1"/>
        <v>0</v>
      </c>
      <c r="G44" s="65">
        <f>ЯНВ!G44</f>
        <v>0</v>
      </c>
      <c r="H44" s="32">
        <f>ПОЛГОДА!H44+'3 КВ'!H44</f>
        <v>0</v>
      </c>
      <c r="I44" s="68">
        <f t="shared" si="2"/>
        <v>0</v>
      </c>
      <c r="J44" s="77">
        <f>ПОЛГОДА!J44+'3 КВ'!J44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ПОЛГОДА!C45+'3 КВ'!C45</f>
        <v>0</v>
      </c>
      <c r="D45" s="68">
        <f t="shared" si="0"/>
        <v>0</v>
      </c>
      <c r="E45" s="77">
        <f>ПОЛГОДА!E45+'3 КВ'!E45</f>
        <v>0</v>
      </c>
      <c r="F45" s="37">
        <f t="shared" si="1"/>
        <v>0</v>
      </c>
      <c r="G45" s="65">
        <f>ЯНВ!G45</f>
        <v>0</v>
      </c>
      <c r="H45" s="32">
        <f>ПОЛГОДА!H45+'3 КВ'!H45</f>
        <v>0</v>
      </c>
      <c r="I45" s="68">
        <f t="shared" si="2"/>
        <v>0</v>
      </c>
      <c r="J45" s="77">
        <f>ПОЛГОДА!J45+'3 КВ'!J45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ПОЛГОДА!C46+'3 КВ'!C46</f>
        <v>0</v>
      </c>
      <c r="D46" s="68">
        <f t="shared" si="0"/>
        <v>0</v>
      </c>
      <c r="E46" s="77">
        <f>ПОЛГОДА!E46+'3 КВ'!E46</f>
        <v>0</v>
      </c>
      <c r="F46" s="37">
        <f t="shared" si="1"/>
        <v>0</v>
      </c>
      <c r="G46" s="65">
        <f>ЯНВ!G46</f>
        <v>0</v>
      </c>
      <c r="H46" s="32">
        <f>ПОЛГОДА!H46+'3 КВ'!H46</f>
        <v>0</v>
      </c>
      <c r="I46" s="68">
        <f t="shared" si="2"/>
        <v>0</v>
      </c>
      <c r="J46" s="77">
        <f>ПОЛГОДА!J46+'3 КВ'!J46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ПОЛГОДА!C47+'3 КВ'!C47</f>
        <v>0</v>
      </c>
      <c r="D47" s="68">
        <f t="shared" si="0"/>
        <v>0</v>
      </c>
      <c r="E47" s="77">
        <f>ПОЛГОДА!E47+'3 КВ'!E47</f>
        <v>0</v>
      </c>
      <c r="F47" s="37">
        <f t="shared" si="1"/>
        <v>0</v>
      </c>
      <c r="G47" s="65">
        <f>ЯНВ!G47</f>
        <v>0</v>
      </c>
      <c r="H47" s="32">
        <f>ПОЛГОДА!H47+'3 КВ'!H47</f>
        <v>0</v>
      </c>
      <c r="I47" s="68">
        <f t="shared" si="2"/>
        <v>0</v>
      </c>
      <c r="J47" s="77">
        <f>ПОЛГОДА!J47+'3 КВ'!J47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ПОЛГОДА!C48+'3 КВ'!C48</f>
        <v>0</v>
      </c>
      <c r="D48" s="70">
        <f t="shared" si="0"/>
        <v>0</v>
      </c>
      <c r="E48" s="78">
        <f>ПОЛГОДА!E48+'3 КВ'!E48</f>
        <v>0</v>
      </c>
      <c r="F48" s="39">
        <f t="shared" si="1"/>
        <v>0</v>
      </c>
      <c r="G48" s="72">
        <f>ЯНВ!G48</f>
        <v>0</v>
      </c>
      <c r="H48" s="60">
        <f>ПОЛГОДА!H48+'3 КВ'!H48</f>
        <v>0</v>
      </c>
      <c r="I48" s="70">
        <f t="shared" si="2"/>
        <v>0</v>
      </c>
      <c r="J48" s="78">
        <f>ПОЛГОДА!J48+'3 КВ'!J48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46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47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48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6" width="11.75390625" style="14" customWidth="1"/>
    <col min="7" max="7" width="11.75390625" style="15" customWidth="1"/>
    <col min="8" max="11" width="11.75390625" style="14" customWidth="1"/>
    <col min="12" max="15" width="11.75390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49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SUM(ОКТ:ДЕК!C8)</f>
        <v>0</v>
      </c>
      <c r="D8" s="68">
        <f aca="true" t="shared" si="0" ref="D8:D48">B8*C8</f>
        <v>0</v>
      </c>
      <c r="E8" s="77">
        <f>SUM(ОКТ:ДЕК!E8)</f>
        <v>0</v>
      </c>
      <c r="F8" s="37">
        <f aca="true" t="shared" si="1" ref="F8:F48">IF(E8=0,0,E8/D8*100)</f>
        <v>0</v>
      </c>
      <c r="G8" s="65">
        <f>ЯНВ!G8</f>
        <v>450</v>
      </c>
      <c r="H8" s="32">
        <f>SUM(ОКТ:ДЕК!H8)</f>
        <v>0</v>
      </c>
      <c r="I8" s="68">
        <f aca="true" t="shared" si="2" ref="I8:I48">G8*H8</f>
        <v>0</v>
      </c>
      <c r="J8" s="77">
        <f>SUM(ОКТ:ДЕК!J8)</f>
        <v>0</v>
      </c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SUM(ОКТ:ДЕК!C9)</f>
        <v>0</v>
      </c>
      <c r="D9" s="68">
        <f t="shared" si="0"/>
        <v>0</v>
      </c>
      <c r="E9" s="77">
        <f>SUM(ОКТ:ДЕК!E9)</f>
        <v>0</v>
      </c>
      <c r="F9" s="37">
        <f t="shared" si="1"/>
        <v>0</v>
      </c>
      <c r="G9" s="65">
        <f>ЯНВ!G9</f>
        <v>40</v>
      </c>
      <c r="H9" s="32">
        <f>SUM(ОКТ:ДЕК!H9)</f>
        <v>0</v>
      </c>
      <c r="I9" s="68">
        <f t="shared" si="2"/>
        <v>0</v>
      </c>
      <c r="J9" s="77">
        <f>SUM(ОКТ:ДЕК!J9)</f>
        <v>0</v>
      </c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SUM(ОКТ:ДЕК!C10)</f>
        <v>0</v>
      </c>
      <c r="D10" s="68">
        <f t="shared" si="0"/>
        <v>0</v>
      </c>
      <c r="E10" s="77">
        <f>SUM(ОКТ:ДЕК!E10)</f>
        <v>0</v>
      </c>
      <c r="F10" s="37">
        <f t="shared" si="1"/>
        <v>0</v>
      </c>
      <c r="G10" s="65">
        <f>ЯНВ!G10</f>
        <v>11</v>
      </c>
      <c r="H10" s="32">
        <f>SUM(ОКТ:ДЕК!H10)</f>
        <v>0</v>
      </c>
      <c r="I10" s="68">
        <f t="shared" si="2"/>
        <v>0</v>
      </c>
      <c r="J10" s="77">
        <f>SUM(ОКТ:ДЕК!J10)</f>
        <v>0</v>
      </c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32">
        <f>SUM(ОКТ:ДЕК!C11)</f>
        <v>0</v>
      </c>
      <c r="D11" s="68">
        <f t="shared" si="0"/>
        <v>0</v>
      </c>
      <c r="E11" s="77">
        <f>SUM(ОКТ:ДЕК!E11)</f>
        <v>0</v>
      </c>
      <c r="F11" s="37">
        <f t="shared" si="1"/>
        <v>0</v>
      </c>
      <c r="G11" s="65">
        <f>ЯНВ!G11</f>
        <v>6</v>
      </c>
      <c r="H11" s="32">
        <f>SUM(ОКТ:ДЕК!H11)</f>
        <v>0</v>
      </c>
      <c r="I11" s="68">
        <f t="shared" si="2"/>
        <v>0</v>
      </c>
      <c r="J11" s="77">
        <f>SUM(ОКТ:ДЕК!J11)</f>
        <v>0</v>
      </c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SUM(ОКТ:ДЕК!C12)</f>
        <v>0</v>
      </c>
      <c r="D12" s="68">
        <f t="shared" si="0"/>
        <v>0</v>
      </c>
      <c r="E12" s="77">
        <f>SUM(ОКТ:ДЕК!E12)</f>
        <v>0</v>
      </c>
      <c r="F12" s="37">
        <f t="shared" si="1"/>
        <v>0</v>
      </c>
      <c r="G12" s="65">
        <f>ЯНВ!G12</f>
        <v>55</v>
      </c>
      <c r="H12" s="32">
        <f>SUM(ОКТ:ДЕК!H12)</f>
        <v>0</v>
      </c>
      <c r="I12" s="68">
        <f t="shared" si="2"/>
        <v>0</v>
      </c>
      <c r="J12" s="77">
        <f>SUM(ОКТ:ДЕК!J12)</f>
        <v>0</v>
      </c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SUM(ОКТ:ДЕК!C13)</f>
        <v>0</v>
      </c>
      <c r="D13" s="68">
        <f t="shared" si="0"/>
        <v>0</v>
      </c>
      <c r="E13" s="77">
        <f>SUM(ОКТ:ДЕК!E13)</f>
        <v>0</v>
      </c>
      <c r="F13" s="37">
        <f t="shared" si="1"/>
        <v>0</v>
      </c>
      <c r="G13" s="65">
        <f>ЯНВ!G13</f>
        <v>24</v>
      </c>
      <c r="H13" s="32">
        <f>SUM(ОКТ:ДЕК!H13)</f>
        <v>0</v>
      </c>
      <c r="I13" s="68">
        <f t="shared" si="2"/>
        <v>0</v>
      </c>
      <c r="J13" s="77">
        <f>SUM(ОКТ:ДЕК!J13)</f>
        <v>0</v>
      </c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SUM(ОКТ:ДЕК!C14)</f>
        <v>0</v>
      </c>
      <c r="D14" s="68">
        <f t="shared" si="0"/>
        <v>0</v>
      </c>
      <c r="E14" s="77">
        <f>SUM(ОКТ:ДЕК!E14)</f>
        <v>0</v>
      </c>
      <c r="F14" s="37">
        <f t="shared" si="1"/>
        <v>0</v>
      </c>
      <c r="G14" s="65">
        <f>ЯНВ!G14</f>
        <v>25</v>
      </c>
      <c r="H14" s="32">
        <f>SUM(ОКТ:ДЕК!H14)</f>
        <v>0</v>
      </c>
      <c r="I14" s="68">
        <f t="shared" si="2"/>
        <v>0</v>
      </c>
      <c r="J14" s="77">
        <f>SUM(ОКТ:ДЕК!J14)</f>
        <v>0</v>
      </c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SUM(ОКТ:ДЕК!C15)</f>
        <v>0</v>
      </c>
      <c r="D15" s="68">
        <f t="shared" si="0"/>
        <v>0</v>
      </c>
      <c r="E15" s="77">
        <f>SUM(ОКТ:ДЕК!E15)</f>
        <v>0</v>
      </c>
      <c r="F15" s="37">
        <f t="shared" si="1"/>
        <v>0</v>
      </c>
      <c r="G15" s="65">
        <f>ЯНВ!G15</f>
        <v>37</v>
      </c>
      <c r="H15" s="32">
        <f>SUM(ОКТ:ДЕК!H15)</f>
        <v>0</v>
      </c>
      <c r="I15" s="68">
        <f t="shared" si="2"/>
        <v>0</v>
      </c>
      <c r="J15" s="77">
        <f>SUM(ОКТ:ДЕК!J15)</f>
        <v>0</v>
      </c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SUM(ОКТ:ДЕК!C16)</f>
        <v>0</v>
      </c>
      <c r="D16" s="68">
        <f t="shared" si="0"/>
        <v>0</v>
      </c>
      <c r="E16" s="77">
        <f>SUM(ОКТ:ДЕК!E16)</f>
        <v>0</v>
      </c>
      <c r="F16" s="37">
        <f t="shared" si="1"/>
        <v>0</v>
      </c>
      <c r="G16" s="65">
        <f>ЯНВ!G16</f>
        <v>1</v>
      </c>
      <c r="H16" s="32">
        <f>SUM(ОКТ:ДЕК!H16)</f>
        <v>0</v>
      </c>
      <c r="I16" s="68">
        <f t="shared" si="2"/>
        <v>0</v>
      </c>
      <c r="J16" s="77">
        <f>SUM(ОКТ:ДЕК!J16)</f>
        <v>0</v>
      </c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SUM(ОКТ:ДЕК!C17)</f>
        <v>0</v>
      </c>
      <c r="D17" s="68">
        <f t="shared" si="0"/>
        <v>0</v>
      </c>
      <c r="E17" s="77">
        <f>SUM(ОКТ:ДЕК!E17)</f>
        <v>0</v>
      </c>
      <c r="F17" s="37">
        <f t="shared" si="1"/>
        <v>0</v>
      </c>
      <c r="G17" s="65">
        <f>ЯНВ!G17</f>
        <v>140</v>
      </c>
      <c r="H17" s="32">
        <f>SUM(ОКТ:ДЕК!H17)</f>
        <v>0</v>
      </c>
      <c r="I17" s="68">
        <f t="shared" si="2"/>
        <v>0</v>
      </c>
      <c r="J17" s="77">
        <f>SUM(ОКТ:ДЕК!J17)</f>
        <v>0</v>
      </c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SUM(ОКТ:ДЕК!C18)</f>
        <v>0</v>
      </c>
      <c r="D18" s="68">
        <f t="shared" si="0"/>
        <v>0</v>
      </c>
      <c r="E18" s="77">
        <f>SUM(ОКТ:ДЕК!E18)</f>
        <v>0</v>
      </c>
      <c r="F18" s="37">
        <f t="shared" si="1"/>
        <v>0</v>
      </c>
      <c r="G18" s="65">
        <f>ЯНВ!G18</f>
        <v>220</v>
      </c>
      <c r="H18" s="32">
        <f>SUM(ОКТ:ДЕК!H18)</f>
        <v>0</v>
      </c>
      <c r="I18" s="68">
        <f t="shared" si="2"/>
        <v>0</v>
      </c>
      <c r="J18" s="77">
        <f>SUM(ОКТ:ДЕК!J18)</f>
        <v>0</v>
      </c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SUM(ОКТ:ДЕК!C19)</f>
        <v>0</v>
      </c>
      <c r="D19" s="68">
        <f t="shared" si="0"/>
        <v>0</v>
      </c>
      <c r="E19" s="77">
        <f>SUM(ОКТ:ДЕК!E19)</f>
        <v>0</v>
      </c>
      <c r="F19" s="37">
        <f t="shared" si="1"/>
        <v>0</v>
      </c>
      <c r="G19" s="65">
        <f>ЯНВ!G19</f>
        <v>100</v>
      </c>
      <c r="H19" s="32">
        <f>SUM(ОКТ:ДЕК!H19)</f>
        <v>0</v>
      </c>
      <c r="I19" s="68">
        <f t="shared" si="2"/>
        <v>0</v>
      </c>
      <c r="J19" s="77">
        <f>SUM(ОКТ:ДЕК!J19)</f>
        <v>0</v>
      </c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SUM(ОКТ:ДЕК!C20)</f>
        <v>0</v>
      </c>
      <c r="D20" s="68">
        <f t="shared" si="0"/>
        <v>0</v>
      </c>
      <c r="E20" s="77">
        <f>SUM(ОКТ:ДЕК!E20)</f>
        <v>0</v>
      </c>
      <c r="F20" s="37">
        <f t="shared" si="1"/>
        <v>0</v>
      </c>
      <c r="G20" s="65">
        <f>ЯНВ!G20</f>
        <v>11</v>
      </c>
      <c r="H20" s="32">
        <f>SUM(ОКТ:ДЕК!H20)</f>
        <v>0</v>
      </c>
      <c r="I20" s="68">
        <f t="shared" si="2"/>
        <v>0</v>
      </c>
      <c r="J20" s="77">
        <f>SUM(ОКТ:ДЕК!J20)</f>
        <v>0</v>
      </c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SUM(ОКТ:ДЕК!C21)</f>
        <v>0</v>
      </c>
      <c r="D21" s="68">
        <f t="shared" si="0"/>
        <v>0</v>
      </c>
      <c r="E21" s="77">
        <f>SUM(ОКТ:ДЕК!E21)</f>
        <v>0</v>
      </c>
      <c r="F21" s="37">
        <f t="shared" si="1"/>
        <v>0</v>
      </c>
      <c r="G21" s="65">
        <f>ЯНВ!G21</f>
        <v>100</v>
      </c>
      <c r="H21" s="32">
        <f>SUM(ОКТ:ДЕК!H21)</f>
        <v>0</v>
      </c>
      <c r="I21" s="68">
        <f t="shared" si="2"/>
        <v>0</v>
      </c>
      <c r="J21" s="77">
        <f>SUM(ОКТ:ДЕК!J21)</f>
        <v>0</v>
      </c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SUM(ОКТ:ДЕК!C22)</f>
        <v>0</v>
      </c>
      <c r="D22" s="68">
        <f t="shared" si="0"/>
        <v>0</v>
      </c>
      <c r="E22" s="77">
        <f>SUM(ОКТ:ДЕК!E22)</f>
        <v>0</v>
      </c>
      <c r="F22" s="37">
        <f t="shared" si="1"/>
        <v>0</v>
      </c>
      <c r="G22" s="65">
        <f>ЯНВ!G22</f>
        <v>50</v>
      </c>
      <c r="H22" s="32">
        <f>SUM(ОКТ:ДЕК!H22)</f>
        <v>0</v>
      </c>
      <c r="I22" s="68">
        <f t="shared" si="2"/>
        <v>0</v>
      </c>
      <c r="J22" s="77">
        <f>SUM(ОКТ:ДЕК!J22)</f>
        <v>0</v>
      </c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SUM(ОКТ:ДЕК!C23)</f>
        <v>0</v>
      </c>
      <c r="D23" s="68">
        <f t="shared" si="0"/>
        <v>0</v>
      </c>
      <c r="E23" s="77">
        <f>SUM(ОКТ:ДЕК!E23)</f>
        <v>0</v>
      </c>
      <c r="F23" s="37">
        <f t="shared" si="1"/>
        <v>0</v>
      </c>
      <c r="G23" s="65">
        <f>ЯНВ!G23</f>
        <v>50</v>
      </c>
      <c r="H23" s="32">
        <f>SUM(ОКТ:ДЕК!H23)</f>
        <v>0</v>
      </c>
      <c r="I23" s="68">
        <f t="shared" si="2"/>
        <v>0</v>
      </c>
      <c r="J23" s="77">
        <f>SUM(ОКТ:ДЕК!J23)</f>
        <v>0</v>
      </c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SUM(ОКТ:ДЕК!C24)</f>
        <v>0</v>
      </c>
      <c r="D24" s="68">
        <f t="shared" si="0"/>
        <v>0</v>
      </c>
      <c r="E24" s="77">
        <f>SUM(ОКТ:ДЕК!E24)</f>
        <v>0</v>
      </c>
      <c r="F24" s="37">
        <f t="shared" si="1"/>
        <v>0</v>
      </c>
      <c r="G24" s="65">
        <f>ЯНВ!G24</f>
        <v>80</v>
      </c>
      <c r="H24" s="32">
        <f>SUM(ОКТ:ДЕК!H24)</f>
        <v>0</v>
      </c>
      <c r="I24" s="68">
        <f t="shared" si="2"/>
        <v>0</v>
      </c>
      <c r="J24" s="77">
        <f>SUM(ОКТ:ДЕК!J24)</f>
        <v>0</v>
      </c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SUM(ОКТ:ДЕК!C25)</f>
        <v>0</v>
      </c>
      <c r="D25" s="68">
        <f t="shared" si="0"/>
        <v>0</v>
      </c>
      <c r="E25" s="77">
        <f>SUM(ОКТ:ДЕК!E25)</f>
        <v>0</v>
      </c>
      <c r="F25" s="37">
        <f t="shared" si="1"/>
        <v>0</v>
      </c>
      <c r="G25" s="65">
        <f>ЯНВ!G25</f>
        <v>43</v>
      </c>
      <c r="H25" s="32">
        <f>SUM(ОКТ:ДЕК!H25)</f>
        <v>0</v>
      </c>
      <c r="I25" s="68">
        <f t="shared" si="2"/>
        <v>0</v>
      </c>
      <c r="J25" s="77">
        <f>SUM(ОКТ:ДЕК!J25)</f>
        <v>0</v>
      </c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SUM(ОКТ:ДЕК!C26)</f>
        <v>0</v>
      </c>
      <c r="D26" s="68">
        <f t="shared" si="0"/>
        <v>0</v>
      </c>
      <c r="E26" s="77">
        <f>SUM(ОКТ:ДЕК!E26)</f>
        <v>0</v>
      </c>
      <c r="F26" s="37">
        <f t="shared" si="1"/>
        <v>0</v>
      </c>
      <c r="G26" s="65">
        <f>ЯНВ!G26</f>
        <v>12</v>
      </c>
      <c r="H26" s="32">
        <f>SUM(ОКТ:ДЕК!H26)</f>
        <v>0</v>
      </c>
      <c r="I26" s="68">
        <f t="shared" si="2"/>
        <v>0</v>
      </c>
      <c r="J26" s="77">
        <f>SUM(ОКТ:ДЕК!J26)</f>
        <v>0</v>
      </c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SUM(ОКТ:ДЕК!C27)</f>
        <v>0</v>
      </c>
      <c r="D27" s="68">
        <f t="shared" si="0"/>
        <v>0</v>
      </c>
      <c r="E27" s="77">
        <f>SUM(ОКТ:ДЕК!E27)</f>
        <v>0</v>
      </c>
      <c r="F27" s="37">
        <f t="shared" si="1"/>
        <v>0</v>
      </c>
      <c r="G27" s="65">
        <f>ЯНВ!G27</f>
        <v>29</v>
      </c>
      <c r="H27" s="32">
        <f>SUM(ОКТ:ДЕК!H27)</f>
        <v>0</v>
      </c>
      <c r="I27" s="68">
        <f t="shared" si="2"/>
        <v>0</v>
      </c>
      <c r="J27" s="77">
        <f>SUM(ОКТ:ДЕК!J27)</f>
        <v>0</v>
      </c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SUM(ОКТ:ДЕК!C28)</f>
        <v>0</v>
      </c>
      <c r="D28" s="68">
        <f t="shared" si="0"/>
        <v>0</v>
      </c>
      <c r="E28" s="77">
        <f>SUM(ОКТ:ДЕК!E28)</f>
        <v>0</v>
      </c>
      <c r="F28" s="37">
        <f t="shared" si="1"/>
        <v>0</v>
      </c>
      <c r="G28" s="65">
        <f>ЯНВ!G28</f>
        <v>3</v>
      </c>
      <c r="H28" s="32">
        <f>SUM(ОКТ:ДЕК!H28)</f>
        <v>0</v>
      </c>
      <c r="I28" s="68">
        <f t="shared" si="2"/>
        <v>0</v>
      </c>
      <c r="J28" s="77">
        <f>SUM(ОКТ:ДЕК!J28)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SUM(ОКТ:ДЕК!C29)</f>
        <v>0</v>
      </c>
      <c r="D29" s="68">
        <f t="shared" si="0"/>
        <v>0</v>
      </c>
      <c r="E29" s="77">
        <f>SUM(ОКТ:ДЕК!E29)</f>
        <v>0</v>
      </c>
      <c r="F29" s="37">
        <f t="shared" si="1"/>
        <v>0</v>
      </c>
      <c r="G29" s="65">
        <f>ЯНВ!G29</f>
        <v>21</v>
      </c>
      <c r="H29" s="32">
        <f>SUM(ОКТ:ДЕК!H29)</f>
        <v>0</v>
      </c>
      <c r="I29" s="68">
        <f t="shared" si="2"/>
        <v>0</v>
      </c>
      <c r="J29" s="77">
        <f>SUM(ОКТ:ДЕК!J29)</f>
        <v>0</v>
      </c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SUM(ОКТ:ДЕК!C30)</f>
        <v>0</v>
      </c>
      <c r="D30" s="68">
        <f t="shared" si="0"/>
        <v>0</v>
      </c>
      <c r="E30" s="77">
        <f>SUM(ОКТ:ДЕК!E30)</f>
        <v>0</v>
      </c>
      <c r="F30" s="37">
        <f t="shared" si="1"/>
        <v>0</v>
      </c>
      <c r="G30" s="65">
        <f>ЯНВ!G30</f>
        <v>11</v>
      </c>
      <c r="H30" s="32">
        <f>SUM(ОКТ:ДЕК!H30)</f>
        <v>0</v>
      </c>
      <c r="I30" s="68">
        <f t="shared" si="2"/>
        <v>0</v>
      </c>
      <c r="J30" s="77">
        <f>SUM(ОКТ:ДЕК!J30)</f>
        <v>0</v>
      </c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SUM(ОКТ:ДЕК!C31)</f>
        <v>0</v>
      </c>
      <c r="D31" s="68">
        <f t="shared" si="0"/>
        <v>0</v>
      </c>
      <c r="E31" s="77">
        <f>SUM(ОКТ:ДЕК!E31)</f>
        <v>0</v>
      </c>
      <c r="F31" s="37">
        <f t="shared" si="1"/>
        <v>0</v>
      </c>
      <c r="G31" s="65">
        <f>ЯНВ!G31</f>
        <v>20</v>
      </c>
      <c r="H31" s="32">
        <f>SUM(ОКТ:ДЕК!H31)</f>
        <v>0</v>
      </c>
      <c r="I31" s="68">
        <f t="shared" si="2"/>
        <v>0</v>
      </c>
      <c r="J31" s="77">
        <f>SUM(ОКТ:ДЕК!J31)</f>
        <v>0</v>
      </c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SUM(ОКТ:ДЕК!C32)</f>
        <v>0</v>
      </c>
      <c r="D32" s="68">
        <f t="shared" si="0"/>
        <v>0</v>
      </c>
      <c r="E32" s="77">
        <f>SUM(ОКТ:ДЕК!E32)</f>
        <v>0</v>
      </c>
      <c r="F32" s="37">
        <f t="shared" si="1"/>
        <v>0</v>
      </c>
      <c r="G32" s="65">
        <f>ЯНВ!G32</f>
        <v>0.6</v>
      </c>
      <c r="H32" s="32">
        <f>SUM(ОКТ:ДЕК!H32)</f>
        <v>0</v>
      </c>
      <c r="I32" s="68">
        <f t="shared" si="2"/>
        <v>0</v>
      </c>
      <c r="J32" s="77">
        <f>SUM(ОКТ:ДЕК!J32)</f>
        <v>0</v>
      </c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SUM(ОКТ:ДЕК!C33)</f>
        <v>0</v>
      </c>
      <c r="D33" s="68">
        <f t="shared" si="0"/>
        <v>0</v>
      </c>
      <c r="E33" s="77">
        <f>SUM(ОКТ:ДЕК!E33)</f>
        <v>0</v>
      </c>
      <c r="F33" s="37">
        <f t="shared" si="1"/>
        <v>0</v>
      </c>
      <c r="G33" s="65">
        <f>ЯНВ!G33</f>
        <v>0.6</v>
      </c>
      <c r="H33" s="32">
        <f>SUM(ОКТ:ДЕК!H33)</f>
        <v>0</v>
      </c>
      <c r="I33" s="68">
        <f t="shared" si="2"/>
        <v>0</v>
      </c>
      <c r="J33" s="77">
        <f>SUM(ОКТ:ДЕК!J33)</f>
        <v>0</v>
      </c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SUM(ОКТ:ДЕК!C34)</f>
        <v>0</v>
      </c>
      <c r="D34" s="68">
        <f t="shared" si="0"/>
        <v>0</v>
      </c>
      <c r="E34" s="77">
        <f>SUM(ОКТ:ДЕК!E34)</f>
        <v>0</v>
      </c>
      <c r="F34" s="37">
        <f t="shared" si="1"/>
        <v>0</v>
      </c>
      <c r="G34" s="65">
        <f>ЯНВ!G34</f>
        <v>1.2</v>
      </c>
      <c r="H34" s="32">
        <f>SUM(ОКТ:ДЕК!H34)</f>
        <v>0</v>
      </c>
      <c r="I34" s="68">
        <f t="shared" si="2"/>
        <v>0</v>
      </c>
      <c r="J34" s="77">
        <f>SUM(ОКТ:ДЕК!J34)</f>
        <v>0</v>
      </c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SUM(ОКТ:ДЕК!C35)</f>
        <v>0</v>
      </c>
      <c r="D35" s="68">
        <f t="shared" si="0"/>
        <v>0</v>
      </c>
      <c r="E35" s="77">
        <f>SUM(ОКТ:ДЕК!E35)</f>
        <v>0</v>
      </c>
      <c r="F35" s="37">
        <f t="shared" si="1"/>
        <v>0</v>
      </c>
      <c r="G35" s="65">
        <f>ЯНВ!G35</f>
        <v>0.5</v>
      </c>
      <c r="H35" s="32">
        <f>SUM(ОКТ:ДЕК!H35)</f>
        <v>0</v>
      </c>
      <c r="I35" s="68">
        <f t="shared" si="2"/>
        <v>0</v>
      </c>
      <c r="J35" s="77">
        <f>SUM(ОКТ:ДЕК!J35)</f>
        <v>0</v>
      </c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SUM(ОКТ:ДЕК!C36)</f>
        <v>0</v>
      </c>
      <c r="D36" s="68">
        <f t="shared" si="0"/>
        <v>0</v>
      </c>
      <c r="E36" s="77">
        <f>SUM(ОКТ:ДЕК!E36)</f>
        <v>0</v>
      </c>
      <c r="F36" s="37">
        <f t="shared" si="1"/>
        <v>0</v>
      </c>
      <c r="G36" s="65">
        <f>ЯНВ!G36</f>
        <v>30</v>
      </c>
      <c r="H36" s="32">
        <f>SUM(ОКТ:ДЕК!H36)</f>
        <v>0</v>
      </c>
      <c r="I36" s="68">
        <f t="shared" si="2"/>
        <v>0</v>
      </c>
      <c r="J36" s="77">
        <f>SUM(ОКТ:ДЕК!J36)</f>
        <v>0</v>
      </c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SUM(ОКТ:ДЕК!C37)</f>
        <v>0</v>
      </c>
      <c r="D37" s="68">
        <f t="shared" si="0"/>
        <v>0</v>
      </c>
      <c r="E37" s="77">
        <f>SUM(ОКТ:ДЕК!E37)</f>
        <v>0</v>
      </c>
      <c r="F37" s="37">
        <f t="shared" si="1"/>
        <v>0</v>
      </c>
      <c r="G37" s="65">
        <f>ЯНВ!G37</f>
        <v>5</v>
      </c>
      <c r="H37" s="32">
        <f>SUM(ОКТ:ДЕК!H37)</f>
        <v>0</v>
      </c>
      <c r="I37" s="68">
        <f t="shared" si="2"/>
        <v>0</v>
      </c>
      <c r="J37" s="77">
        <f>SUM(ОКТ:ДЕК!J37)</f>
        <v>0</v>
      </c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32">
        <f>SUM(ОКТ:ДЕК!C38)</f>
        <v>0</v>
      </c>
      <c r="D38" s="68">
        <f t="shared" si="0"/>
        <v>0</v>
      </c>
      <c r="E38" s="77">
        <f>SUM(ОКТ:ДЕК!E38)</f>
        <v>0</v>
      </c>
      <c r="F38" s="37">
        <f t="shared" si="1"/>
        <v>0</v>
      </c>
      <c r="G38" s="65">
        <f>ЯНВ!G38</f>
        <v>0</v>
      </c>
      <c r="H38" s="32">
        <f>SUM(ОКТ:ДЕК!H38)</f>
        <v>0</v>
      </c>
      <c r="I38" s="68">
        <f t="shared" si="2"/>
        <v>0</v>
      </c>
      <c r="J38" s="77">
        <f>SUM(ОКТ:ДЕК!J38)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SUM(ОКТ:ДЕК!C39)</f>
        <v>0</v>
      </c>
      <c r="D39" s="68">
        <f t="shared" si="0"/>
        <v>0</v>
      </c>
      <c r="E39" s="77">
        <f>SUM(ОКТ:ДЕК!E39)</f>
        <v>0</v>
      </c>
      <c r="F39" s="37">
        <f t="shared" si="1"/>
        <v>0</v>
      </c>
      <c r="G39" s="65">
        <f>ЯНВ!G39</f>
        <v>0</v>
      </c>
      <c r="H39" s="32">
        <f>SUM(ОКТ:ДЕК!H39)</f>
        <v>0</v>
      </c>
      <c r="I39" s="68">
        <f t="shared" si="2"/>
        <v>0</v>
      </c>
      <c r="J39" s="77">
        <f>SUM(ОКТ:ДЕК!J39)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SUM(ОКТ:ДЕК!C40)</f>
        <v>0</v>
      </c>
      <c r="D40" s="68">
        <f t="shared" si="0"/>
        <v>0</v>
      </c>
      <c r="E40" s="77">
        <f>SUM(ОКТ:ДЕК!E40)</f>
        <v>0</v>
      </c>
      <c r="F40" s="37">
        <f t="shared" si="1"/>
        <v>0</v>
      </c>
      <c r="G40" s="65">
        <f>ЯНВ!G40</f>
        <v>0</v>
      </c>
      <c r="H40" s="32">
        <f>SUM(ОКТ:ДЕК!H40)</f>
        <v>0</v>
      </c>
      <c r="I40" s="68">
        <f t="shared" si="2"/>
        <v>0</v>
      </c>
      <c r="J40" s="77">
        <f>SUM(ОКТ:ДЕК!J40)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SUM(ОКТ:ДЕК!C41)</f>
        <v>0</v>
      </c>
      <c r="D41" s="68">
        <f t="shared" si="0"/>
        <v>0</v>
      </c>
      <c r="E41" s="77">
        <f>SUM(ОКТ:ДЕК!E41)</f>
        <v>0</v>
      </c>
      <c r="F41" s="37">
        <f t="shared" si="1"/>
        <v>0</v>
      </c>
      <c r="G41" s="65">
        <f>ЯНВ!G41</f>
        <v>0</v>
      </c>
      <c r="H41" s="32">
        <f>SUM(ОКТ:ДЕК!H41)</f>
        <v>0</v>
      </c>
      <c r="I41" s="68">
        <f t="shared" si="2"/>
        <v>0</v>
      </c>
      <c r="J41" s="77">
        <f>SUM(ОКТ:ДЕК!J41)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SUM(ОКТ:ДЕК!C42)</f>
        <v>0</v>
      </c>
      <c r="D42" s="68">
        <f t="shared" si="0"/>
        <v>0</v>
      </c>
      <c r="E42" s="77">
        <f>SUM(ОКТ:ДЕК!E42)</f>
        <v>0</v>
      </c>
      <c r="F42" s="37">
        <f t="shared" si="1"/>
        <v>0</v>
      </c>
      <c r="G42" s="65">
        <f>ЯНВ!G42</f>
        <v>0</v>
      </c>
      <c r="H42" s="32">
        <f>SUM(ОКТ:ДЕК!H42)</f>
        <v>0</v>
      </c>
      <c r="I42" s="68">
        <f t="shared" si="2"/>
        <v>0</v>
      </c>
      <c r="J42" s="77">
        <f>SUM(ОКТ:ДЕК!J42)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SUM(ОКТ:ДЕК!C43)</f>
        <v>0</v>
      </c>
      <c r="D43" s="68">
        <f t="shared" si="0"/>
        <v>0</v>
      </c>
      <c r="E43" s="77">
        <f>SUM(ОКТ:ДЕК!E43)</f>
        <v>0</v>
      </c>
      <c r="F43" s="37">
        <f t="shared" si="1"/>
        <v>0</v>
      </c>
      <c r="G43" s="65">
        <f>ЯНВ!G43</f>
        <v>0</v>
      </c>
      <c r="H43" s="32">
        <f>SUM(ОКТ:ДЕК!H43)</f>
        <v>0</v>
      </c>
      <c r="I43" s="68">
        <f t="shared" si="2"/>
        <v>0</v>
      </c>
      <c r="J43" s="77">
        <f>SUM(ОКТ:ДЕК!J43)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SUM(ОКТ:ДЕК!C44)</f>
        <v>0</v>
      </c>
      <c r="D44" s="68">
        <f t="shared" si="0"/>
        <v>0</v>
      </c>
      <c r="E44" s="77">
        <f>SUM(ОКТ:ДЕК!E44)</f>
        <v>0</v>
      </c>
      <c r="F44" s="37">
        <f t="shared" si="1"/>
        <v>0</v>
      </c>
      <c r="G44" s="65">
        <f>ЯНВ!G44</f>
        <v>0</v>
      </c>
      <c r="H44" s="32">
        <f>SUM(ОКТ:ДЕК!H44)</f>
        <v>0</v>
      </c>
      <c r="I44" s="68">
        <f t="shared" si="2"/>
        <v>0</v>
      </c>
      <c r="J44" s="77">
        <f>SUM(ОКТ:ДЕК!J44)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SUM(ОКТ:ДЕК!C45)</f>
        <v>0</v>
      </c>
      <c r="D45" s="68">
        <f t="shared" si="0"/>
        <v>0</v>
      </c>
      <c r="E45" s="77">
        <f>SUM(ОКТ:ДЕК!E45)</f>
        <v>0</v>
      </c>
      <c r="F45" s="37">
        <f t="shared" si="1"/>
        <v>0</v>
      </c>
      <c r="G45" s="65">
        <f>ЯНВ!G45</f>
        <v>0</v>
      </c>
      <c r="H45" s="32">
        <f>SUM(ОКТ:ДЕК!H45)</f>
        <v>0</v>
      </c>
      <c r="I45" s="68">
        <f t="shared" si="2"/>
        <v>0</v>
      </c>
      <c r="J45" s="77">
        <f>SUM(ОКТ:ДЕК!J45)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SUM(ОКТ:ДЕК!C46)</f>
        <v>0</v>
      </c>
      <c r="D46" s="68">
        <f t="shared" si="0"/>
        <v>0</v>
      </c>
      <c r="E46" s="77">
        <f>SUM(ОКТ:ДЕК!E46)</f>
        <v>0</v>
      </c>
      <c r="F46" s="37">
        <f t="shared" si="1"/>
        <v>0</v>
      </c>
      <c r="G46" s="65">
        <f>ЯНВ!G46</f>
        <v>0</v>
      </c>
      <c r="H46" s="32">
        <f>SUM(ОКТ:ДЕК!H46)</f>
        <v>0</v>
      </c>
      <c r="I46" s="68">
        <f t="shared" si="2"/>
        <v>0</v>
      </c>
      <c r="J46" s="77">
        <f>SUM(ОКТ:ДЕК!J46)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SUM(ОКТ:ДЕК!C47)</f>
        <v>0</v>
      </c>
      <c r="D47" s="68">
        <f t="shared" si="0"/>
        <v>0</v>
      </c>
      <c r="E47" s="77">
        <f>SUM(ОКТ:ДЕК!E47)</f>
        <v>0</v>
      </c>
      <c r="F47" s="37">
        <f t="shared" si="1"/>
        <v>0</v>
      </c>
      <c r="G47" s="65">
        <f>ЯНВ!G47</f>
        <v>0</v>
      </c>
      <c r="H47" s="32">
        <f>SUM(ОКТ:ДЕК!H47)</f>
        <v>0</v>
      </c>
      <c r="I47" s="68">
        <f t="shared" si="2"/>
        <v>0</v>
      </c>
      <c r="J47" s="77">
        <f>SUM(ОКТ:ДЕК!J47)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SUM(ОКТ:ДЕК!C48)</f>
        <v>0</v>
      </c>
      <c r="D48" s="70">
        <f t="shared" si="0"/>
        <v>0</v>
      </c>
      <c r="E48" s="78">
        <f>SUM(ОКТ:ДЕК!E48)</f>
        <v>0</v>
      </c>
      <c r="F48" s="39">
        <f t="shared" si="1"/>
        <v>0</v>
      </c>
      <c r="G48" s="72">
        <f>ЯНВ!G48</f>
        <v>0</v>
      </c>
      <c r="H48" s="60">
        <f>SUM(ОКТ:ДЕК!H48)</f>
        <v>0</v>
      </c>
      <c r="I48" s="70">
        <f t="shared" si="2"/>
        <v>0</v>
      </c>
      <c r="J48" s="78">
        <f>SUM(ОКТ:ДЕК!J48)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J49" sqref="J49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3" width="11.75390625" style="14" customWidth="1"/>
    <col min="4" max="5" width="11.75390625" style="20" customWidth="1"/>
    <col min="6" max="6" width="11.75390625" style="14" customWidth="1"/>
    <col min="7" max="7" width="11.75390625" style="15" customWidth="1"/>
    <col min="8" max="15" width="11.75390625" style="14" customWidth="1"/>
    <col min="16" max="16384" width="9.125" style="1" customWidth="1"/>
  </cols>
  <sheetData>
    <row r="1" spans="2:11" ht="12.75">
      <c r="B1" s="3"/>
      <c r="C1" s="4"/>
      <c r="D1" s="16"/>
      <c r="E1" s="16"/>
      <c r="F1" s="4"/>
      <c r="G1" s="3"/>
      <c r="H1" s="4"/>
      <c r="I1" s="4"/>
      <c r="J1" s="4"/>
      <c r="K1" s="4"/>
    </row>
    <row r="2" spans="2:11" ht="12.75">
      <c r="B2" s="3"/>
      <c r="C2" s="4"/>
      <c r="D2" s="16"/>
      <c r="E2" s="16"/>
      <c r="F2" s="4"/>
      <c r="G2" s="3"/>
      <c r="H2" s="4"/>
      <c r="I2" s="4"/>
      <c r="J2" s="4"/>
      <c r="K2" s="4"/>
    </row>
    <row r="3" spans="1:14" ht="18">
      <c r="A3" s="5" t="s">
        <v>50</v>
      </c>
      <c r="B3" s="6"/>
      <c r="C3" s="7"/>
      <c r="D3" s="17"/>
      <c r="F3" s="80" t="s">
        <v>33</v>
      </c>
      <c r="G3" s="81">
        <v>2021</v>
      </c>
      <c r="H3" s="7"/>
      <c r="I3" s="7"/>
      <c r="J3" s="7"/>
      <c r="K3" s="7"/>
      <c r="M3" s="23" t="s">
        <v>52</v>
      </c>
      <c r="N3" s="26"/>
    </row>
    <row r="4" spans="1:15" ht="18.75" thickBot="1">
      <c r="A4" s="84" t="s">
        <v>51</v>
      </c>
      <c r="B4" s="22"/>
      <c r="C4" s="9"/>
      <c r="D4" s="18"/>
      <c r="E4" s="18"/>
      <c r="F4" s="9"/>
      <c r="G4" s="8"/>
      <c r="H4" s="9"/>
      <c r="I4" s="9"/>
      <c r="J4" s="9"/>
      <c r="K4" s="9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.75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3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42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4" t="s">
        <v>8</v>
      </c>
      <c r="B8" s="61">
        <v>390</v>
      </c>
      <c r="C8" s="21">
        <v>313</v>
      </c>
      <c r="D8" s="68">
        <f>B8*C8</f>
        <v>122070</v>
      </c>
      <c r="E8" s="69">
        <v>119000</v>
      </c>
      <c r="F8" s="37">
        <f>IF(E8=0,0,E8/D8*100)</f>
        <v>97.48504956172688</v>
      </c>
      <c r="G8" s="61">
        <v>450</v>
      </c>
      <c r="H8" s="21">
        <v>1197</v>
      </c>
      <c r="I8" s="68">
        <f>G8*H8</f>
        <v>538650</v>
      </c>
      <c r="J8" s="69">
        <v>525500</v>
      </c>
      <c r="K8" s="33">
        <f aca="true" t="shared" si="0" ref="K8:K48">IF(J8=0,0,J8/I8*100)</f>
        <v>97.5587115937993</v>
      </c>
      <c r="L8" s="47">
        <f aca="true" t="shared" si="1" ref="L8:L48">C8+H8</f>
        <v>1510</v>
      </c>
      <c r="M8" s="73">
        <f aca="true" t="shared" si="2" ref="M8:M48">D8+I8</f>
        <v>660720</v>
      </c>
      <c r="N8" s="73">
        <f aca="true" t="shared" si="3" ref="N8:N48">E8+J8</f>
        <v>644500</v>
      </c>
      <c r="O8" s="37">
        <f aca="true" t="shared" si="4" ref="O8:O48">IF(N8=0,0,N8/M8*100)</f>
        <v>97.54510231262866</v>
      </c>
    </row>
    <row r="9" spans="1:15" ht="12.75">
      <c r="A9" s="54" t="s">
        <v>9</v>
      </c>
      <c r="B9" s="61">
        <v>30</v>
      </c>
      <c r="C9" s="21">
        <v>313</v>
      </c>
      <c r="D9" s="68">
        <f>B9*C9</f>
        <v>9390</v>
      </c>
      <c r="E9" s="69">
        <v>9200</v>
      </c>
      <c r="F9" s="37">
        <f>IF(E9=0,0,E9/D9*100)</f>
        <v>97.97657082002131</v>
      </c>
      <c r="G9" s="61">
        <v>40</v>
      </c>
      <c r="H9" s="21">
        <v>1197</v>
      </c>
      <c r="I9" s="68">
        <f aca="true" t="shared" si="5" ref="I9:I18">G9*H9</f>
        <v>47880</v>
      </c>
      <c r="J9" s="69">
        <v>46800</v>
      </c>
      <c r="K9" s="33">
        <f t="shared" si="0"/>
        <v>97.74436090225564</v>
      </c>
      <c r="L9" s="47">
        <f t="shared" si="1"/>
        <v>1510</v>
      </c>
      <c r="M9" s="73">
        <f t="shared" si="2"/>
        <v>57270</v>
      </c>
      <c r="N9" s="73">
        <f t="shared" si="3"/>
        <v>56000</v>
      </c>
      <c r="O9" s="37">
        <f t="shared" si="4"/>
        <v>97.78243408416274</v>
      </c>
    </row>
    <row r="10" spans="1:15" ht="12.75">
      <c r="A10" s="54" t="s">
        <v>10</v>
      </c>
      <c r="B10" s="61">
        <v>9</v>
      </c>
      <c r="C10" s="21">
        <v>313</v>
      </c>
      <c r="D10" s="68">
        <f>B10*C10</f>
        <v>2817</v>
      </c>
      <c r="E10" s="69">
        <v>2700</v>
      </c>
      <c r="F10" s="37">
        <f>IF(E10=0,0,E10/D10*100)</f>
        <v>95.84664536741214</v>
      </c>
      <c r="G10" s="63">
        <v>11</v>
      </c>
      <c r="H10" s="21">
        <v>1197</v>
      </c>
      <c r="I10" s="68">
        <f t="shared" si="5"/>
        <v>13167</v>
      </c>
      <c r="J10" s="69">
        <v>12800</v>
      </c>
      <c r="K10" s="33">
        <f t="shared" si="0"/>
        <v>97.21272879167616</v>
      </c>
      <c r="L10" s="47">
        <f t="shared" si="1"/>
        <v>1510</v>
      </c>
      <c r="M10" s="73">
        <f t="shared" si="2"/>
        <v>15984</v>
      </c>
      <c r="N10" s="73">
        <f t="shared" si="3"/>
        <v>15500</v>
      </c>
      <c r="O10" s="37">
        <f t="shared" si="4"/>
        <v>96.97197197197197</v>
      </c>
    </row>
    <row r="11" spans="1:15" ht="12.75">
      <c r="A11" s="54" t="s">
        <v>11</v>
      </c>
      <c r="B11" s="61">
        <v>4</v>
      </c>
      <c r="C11" s="21">
        <v>313</v>
      </c>
      <c r="D11" s="68">
        <f>B11*C11</f>
        <v>1252</v>
      </c>
      <c r="E11" s="69">
        <v>1215</v>
      </c>
      <c r="F11" s="37">
        <f>IF(E11=0,0,E11/D11*100)</f>
        <v>97.04472843450479</v>
      </c>
      <c r="G11" s="63">
        <v>6</v>
      </c>
      <c r="H11" s="21">
        <v>1197</v>
      </c>
      <c r="I11" s="68">
        <f t="shared" si="5"/>
        <v>7182</v>
      </c>
      <c r="J11" s="69">
        <v>6940</v>
      </c>
      <c r="K11" s="33">
        <f t="shared" si="0"/>
        <v>96.63046505151767</v>
      </c>
      <c r="L11" s="47">
        <f t="shared" si="1"/>
        <v>1510</v>
      </c>
      <c r="M11" s="73">
        <f t="shared" si="2"/>
        <v>8434</v>
      </c>
      <c r="N11" s="73">
        <f t="shared" si="3"/>
        <v>8155</v>
      </c>
      <c r="O11" s="37">
        <f t="shared" si="4"/>
        <v>96.6919611097937</v>
      </c>
    </row>
    <row r="12" spans="1:15" ht="12.75">
      <c r="A12" s="54" t="s">
        <v>32</v>
      </c>
      <c r="B12" s="61">
        <v>50</v>
      </c>
      <c r="C12" s="21">
        <v>313</v>
      </c>
      <c r="D12" s="68">
        <f>B12*C12</f>
        <v>15650</v>
      </c>
      <c r="E12" s="69">
        <v>15340</v>
      </c>
      <c r="F12" s="37">
        <f>IF(E12=0,0,E12/D12*100)</f>
        <v>98.01916932907349</v>
      </c>
      <c r="G12" s="63">
        <v>55</v>
      </c>
      <c r="H12" s="21">
        <v>1197</v>
      </c>
      <c r="I12" s="68">
        <f t="shared" si="5"/>
        <v>65835</v>
      </c>
      <c r="J12" s="69">
        <v>64870</v>
      </c>
      <c r="K12" s="33">
        <f t="shared" si="0"/>
        <v>98.534214323688</v>
      </c>
      <c r="L12" s="47">
        <f t="shared" si="1"/>
        <v>1510</v>
      </c>
      <c r="M12" s="73">
        <f t="shared" si="2"/>
        <v>81485</v>
      </c>
      <c r="N12" s="73">
        <f t="shared" si="3"/>
        <v>80210</v>
      </c>
      <c r="O12" s="37">
        <f t="shared" si="4"/>
        <v>98.43529483954102</v>
      </c>
    </row>
    <row r="13" spans="1:15" ht="12.75">
      <c r="A13" s="54" t="s">
        <v>68</v>
      </c>
      <c r="B13" s="61">
        <v>20</v>
      </c>
      <c r="C13" s="21">
        <v>313</v>
      </c>
      <c r="D13" s="68">
        <f aca="true" t="shared" si="6" ref="D13:D32">B13*C13</f>
        <v>6260</v>
      </c>
      <c r="E13" s="69">
        <v>6150</v>
      </c>
      <c r="F13" s="37">
        <f aca="true" t="shared" si="7" ref="F13:F37">IF(E13=0,0,E13/D13*100)</f>
        <v>98.24281150159744</v>
      </c>
      <c r="G13" s="63">
        <v>24</v>
      </c>
      <c r="H13" s="21">
        <v>1197</v>
      </c>
      <c r="I13" s="68">
        <f t="shared" si="5"/>
        <v>28728</v>
      </c>
      <c r="J13" s="69">
        <v>28650</v>
      </c>
      <c r="K13" s="33">
        <f t="shared" si="0"/>
        <v>99.72848788638262</v>
      </c>
      <c r="L13" s="47">
        <f t="shared" si="1"/>
        <v>1510</v>
      </c>
      <c r="M13" s="73">
        <f t="shared" si="2"/>
        <v>34988</v>
      </c>
      <c r="N13" s="73">
        <f t="shared" si="3"/>
        <v>34800</v>
      </c>
      <c r="O13" s="37">
        <f t="shared" si="4"/>
        <v>99.46267291642849</v>
      </c>
    </row>
    <row r="14" spans="1:15" ht="12.75">
      <c r="A14" s="54" t="s">
        <v>69</v>
      </c>
      <c r="B14" s="61">
        <v>20</v>
      </c>
      <c r="C14" s="21">
        <v>313</v>
      </c>
      <c r="D14" s="68">
        <f t="shared" si="6"/>
        <v>6260</v>
      </c>
      <c r="E14" s="69">
        <v>6100</v>
      </c>
      <c r="F14" s="37">
        <f t="shared" si="7"/>
        <v>97.44408945686901</v>
      </c>
      <c r="G14" s="63">
        <v>25</v>
      </c>
      <c r="H14" s="21">
        <v>1197</v>
      </c>
      <c r="I14" s="68">
        <f t="shared" si="5"/>
        <v>29925</v>
      </c>
      <c r="J14" s="69">
        <v>29100</v>
      </c>
      <c r="K14" s="33">
        <f t="shared" si="0"/>
        <v>97.24310776942356</v>
      </c>
      <c r="L14" s="47">
        <f t="shared" si="1"/>
        <v>1510</v>
      </c>
      <c r="M14" s="73">
        <f t="shared" si="2"/>
        <v>36185</v>
      </c>
      <c r="N14" s="73">
        <f t="shared" si="3"/>
        <v>35200</v>
      </c>
      <c r="O14" s="37">
        <f t="shared" si="4"/>
        <v>97.27787757358021</v>
      </c>
    </row>
    <row r="15" spans="1:15" ht="12.75">
      <c r="A15" s="54" t="s">
        <v>70</v>
      </c>
      <c r="B15" s="61">
        <v>32</v>
      </c>
      <c r="C15" s="21">
        <v>313</v>
      </c>
      <c r="D15" s="68">
        <f t="shared" si="6"/>
        <v>10016</v>
      </c>
      <c r="E15" s="69">
        <v>9720</v>
      </c>
      <c r="F15" s="37">
        <f t="shared" si="7"/>
        <v>97.04472843450479</v>
      </c>
      <c r="G15" s="63">
        <v>37</v>
      </c>
      <c r="H15" s="21">
        <v>1197</v>
      </c>
      <c r="I15" s="68">
        <f t="shared" si="5"/>
        <v>44289</v>
      </c>
      <c r="J15" s="69">
        <v>43970</v>
      </c>
      <c r="K15" s="33">
        <f t="shared" si="0"/>
        <v>99.27973085867822</v>
      </c>
      <c r="L15" s="47">
        <f t="shared" si="1"/>
        <v>1510</v>
      </c>
      <c r="M15" s="73">
        <f t="shared" si="2"/>
        <v>54305</v>
      </c>
      <c r="N15" s="73">
        <f t="shared" si="3"/>
        <v>53690</v>
      </c>
      <c r="O15" s="37">
        <f t="shared" si="4"/>
        <v>98.86750759598564</v>
      </c>
    </row>
    <row r="16" spans="1:15" ht="12.75">
      <c r="A16" s="54" t="s">
        <v>71</v>
      </c>
      <c r="B16" s="61">
        <v>1</v>
      </c>
      <c r="C16" s="21">
        <v>313</v>
      </c>
      <c r="D16" s="68">
        <f t="shared" si="6"/>
        <v>313</v>
      </c>
      <c r="E16" s="69">
        <v>310</v>
      </c>
      <c r="F16" s="37">
        <f t="shared" si="7"/>
        <v>99.04153354632588</v>
      </c>
      <c r="G16" s="63">
        <v>1</v>
      </c>
      <c r="H16" s="21">
        <v>1197</v>
      </c>
      <c r="I16" s="68">
        <f t="shared" si="5"/>
        <v>1197</v>
      </c>
      <c r="J16" s="69">
        <v>1190</v>
      </c>
      <c r="K16" s="33">
        <f t="shared" si="0"/>
        <v>99.41520467836257</v>
      </c>
      <c r="L16" s="47">
        <f t="shared" si="1"/>
        <v>1510</v>
      </c>
      <c r="M16" s="73">
        <f t="shared" si="2"/>
        <v>1510</v>
      </c>
      <c r="N16" s="73">
        <f t="shared" si="3"/>
        <v>1500</v>
      </c>
      <c r="O16" s="37">
        <f t="shared" si="4"/>
        <v>99.33774834437085</v>
      </c>
    </row>
    <row r="17" spans="1:15" ht="12.75">
      <c r="A17" s="54" t="s">
        <v>72</v>
      </c>
      <c r="B17" s="61">
        <v>120</v>
      </c>
      <c r="C17" s="21">
        <v>313</v>
      </c>
      <c r="D17" s="68">
        <f t="shared" si="6"/>
        <v>37560</v>
      </c>
      <c r="E17" s="69">
        <v>36980</v>
      </c>
      <c r="F17" s="37">
        <f t="shared" si="7"/>
        <v>98.45580404685836</v>
      </c>
      <c r="G17" s="63">
        <v>140</v>
      </c>
      <c r="H17" s="21">
        <v>1197</v>
      </c>
      <c r="I17" s="68">
        <f t="shared" si="5"/>
        <v>167580</v>
      </c>
      <c r="J17" s="69">
        <v>164450</v>
      </c>
      <c r="K17" s="33">
        <f t="shared" si="0"/>
        <v>98.13223535028047</v>
      </c>
      <c r="L17" s="47">
        <f t="shared" si="1"/>
        <v>1510</v>
      </c>
      <c r="M17" s="73">
        <f t="shared" si="2"/>
        <v>205140</v>
      </c>
      <c r="N17" s="73">
        <f t="shared" si="3"/>
        <v>201430</v>
      </c>
      <c r="O17" s="37">
        <f t="shared" si="4"/>
        <v>98.19147898995809</v>
      </c>
    </row>
    <row r="18" spans="1:15" ht="12.75">
      <c r="A18" s="54" t="s">
        <v>13</v>
      </c>
      <c r="B18" s="61">
        <v>180</v>
      </c>
      <c r="C18" s="21">
        <v>313</v>
      </c>
      <c r="D18" s="68">
        <f t="shared" si="6"/>
        <v>56340</v>
      </c>
      <c r="E18" s="69">
        <v>54900</v>
      </c>
      <c r="F18" s="37">
        <f t="shared" si="7"/>
        <v>97.44408945686901</v>
      </c>
      <c r="G18" s="63">
        <v>220</v>
      </c>
      <c r="H18" s="21">
        <v>1197</v>
      </c>
      <c r="I18" s="68">
        <f t="shared" si="5"/>
        <v>263340</v>
      </c>
      <c r="J18" s="69">
        <v>254760</v>
      </c>
      <c r="K18" s="33">
        <f t="shared" si="0"/>
        <v>96.74185463659147</v>
      </c>
      <c r="L18" s="47">
        <f t="shared" si="1"/>
        <v>1510</v>
      </c>
      <c r="M18" s="73">
        <f t="shared" si="2"/>
        <v>319680</v>
      </c>
      <c r="N18" s="73">
        <f t="shared" si="3"/>
        <v>309660</v>
      </c>
      <c r="O18" s="37">
        <f t="shared" si="4"/>
        <v>96.86561561561562</v>
      </c>
    </row>
    <row r="19" spans="1:15" ht="12.75">
      <c r="A19" s="54" t="s">
        <v>12</v>
      </c>
      <c r="B19" s="61">
        <v>95</v>
      </c>
      <c r="C19" s="21">
        <v>313</v>
      </c>
      <c r="D19" s="68">
        <f t="shared" si="6"/>
        <v>29735</v>
      </c>
      <c r="E19" s="69">
        <v>28930</v>
      </c>
      <c r="F19" s="37">
        <f t="shared" si="7"/>
        <v>97.29275264839414</v>
      </c>
      <c r="G19" s="63">
        <v>100</v>
      </c>
      <c r="H19" s="21">
        <v>1197</v>
      </c>
      <c r="I19" s="68">
        <f aca="true" t="shared" si="8" ref="I19:I39">G19*H19</f>
        <v>119700</v>
      </c>
      <c r="J19" s="69">
        <v>117850</v>
      </c>
      <c r="K19" s="33">
        <f t="shared" si="0"/>
        <v>98.45446950710108</v>
      </c>
      <c r="L19" s="47">
        <f t="shared" si="1"/>
        <v>1510</v>
      </c>
      <c r="M19" s="73">
        <f t="shared" si="2"/>
        <v>149435</v>
      </c>
      <c r="N19" s="73">
        <f t="shared" si="3"/>
        <v>146780</v>
      </c>
      <c r="O19" s="37">
        <f t="shared" si="4"/>
        <v>98.22330779268579</v>
      </c>
    </row>
    <row r="20" spans="1:15" ht="12.75">
      <c r="A20" s="54" t="s">
        <v>14</v>
      </c>
      <c r="B20" s="61">
        <v>9</v>
      </c>
      <c r="C20" s="21">
        <v>313</v>
      </c>
      <c r="D20" s="68">
        <f t="shared" si="6"/>
        <v>2817</v>
      </c>
      <c r="E20" s="69">
        <v>2740</v>
      </c>
      <c r="F20" s="37">
        <f t="shared" si="7"/>
        <v>97.26659566915158</v>
      </c>
      <c r="G20" s="63">
        <v>11</v>
      </c>
      <c r="H20" s="21">
        <v>1197</v>
      </c>
      <c r="I20" s="68">
        <f t="shared" si="8"/>
        <v>13167</v>
      </c>
      <c r="J20" s="69">
        <v>12760</v>
      </c>
      <c r="K20" s="33">
        <f t="shared" si="0"/>
        <v>96.90893901420216</v>
      </c>
      <c r="L20" s="47">
        <f t="shared" si="1"/>
        <v>1510</v>
      </c>
      <c r="M20" s="73">
        <f t="shared" si="2"/>
        <v>15984</v>
      </c>
      <c r="N20" s="73">
        <f t="shared" si="3"/>
        <v>15500</v>
      </c>
      <c r="O20" s="37">
        <f t="shared" si="4"/>
        <v>96.97197197197197</v>
      </c>
    </row>
    <row r="21" spans="1:15" ht="12.75">
      <c r="A21" s="54" t="s">
        <v>15</v>
      </c>
      <c r="B21" s="61">
        <v>100</v>
      </c>
      <c r="C21" s="21">
        <v>313</v>
      </c>
      <c r="D21" s="68">
        <f t="shared" si="6"/>
        <v>31300</v>
      </c>
      <c r="E21" s="69">
        <v>30600</v>
      </c>
      <c r="F21" s="37">
        <f t="shared" si="7"/>
        <v>97.76357827476039</v>
      </c>
      <c r="G21" s="63">
        <v>100</v>
      </c>
      <c r="H21" s="21">
        <v>1197</v>
      </c>
      <c r="I21" s="68">
        <f t="shared" si="8"/>
        <v>119700</v>
      </c>
      <c r="J21" s="69">
        <v>116400</v>
      </c>
      <c r="K21" s="33">
        <f t="shared" si="0"/>
        <v>97.24310776942356</v>
      </c>
      <c r="L21" s="47">
        <f t="shared" si="1"/>
        <v>1510</v>
      </c>
      <c r="M21" s="73">
        <f t="shared" si="2"/>
        <v>151000</v>
      </c>
      <c r="N21" s="73">
        <f t="shared" si="3"/>
        <v>147000</v>
      </c>
      <c r="O21" s="37">
        <f t="shared" si="4"/>
        <v>97.35099337748345</v>
      </c>
    </row>
    <row r="22" spans="1:15" ht="12.75">
      <c r="A22" s="54" t="s">
        <v>16</v>
      </c>
      <c r="B22" s="61">
        <v>0</v>
      </c>
      <c r="C22" s="21"/>
      <c r="D22" s="68">
        <f t="shared" si="6"/>
        <v>0</v>
      </c>
      <c r="E22" s="69"/>
      <c r="F22" s="37">
        <f t="shared" si="7"/>
        <v>0</v>
      </c>
      <c r="G22" s="63">
        <v>50</v>
      </c>
      <c r="H22" s="21">
        <v>1197</v>
      </c>
      <c r="I22" s="68">
        <f t="shared" si="8"/>
        <v>59850</v>
      </c>
      <c r="J22" s="69">
        <v>59100</v>
      </c>
      <c r="K22" s="33">
        <f t="shared" si="0"/>
        <v>98.74686716791979</v>
      </c>
      <c r="L22" s="47">
        <f t="shared" si="1"/>
        <v>1197</v>
      </c>
      <c r="M22" s="73">
        <f t="shared" si="2"/>
        <v>59850</v>
      </c>
      <c r="N22" s="73">
        <f t="shared" si="3"/>
        <v>59100</v>
      </c>
      <c r="O22" s="37">
        <f t="shared" si="4"/>
        <v>98.74686716791979</v>
      </c>
    </row>
    <row r="23" spans="1:15" ht="12.75">
      <c r="A23" s="54" t="s">
        <v>17</v>
      </c>
      <c r="B23" s="61">
        <v>40</v>
      </c>
      <c r="C23" s="21">
        <v>313</v>
      </c>
      <c r="D23" s="68">
        <f t="shared" si="6"/>
        <v>12520</v>
      </c>
      <c r="E23" s="69">
        <v>12500</v>
      </c>
      <c r="F23" s="37">
        <f t="shared" si="7"/>
        <v>99.84025559105432</v>
      </c>
      <c r="G23" s="63">
        <v>50</v>
      </c>
      <c r="H23" s="21">
        <v>1197</v>
      </c>
      <c r="I23" s="68">
        <f t="shared" si="8"/>
        <v>59850</v>
      </c>
      <c r="J23" s="69">
        <v>59500</v>
      </c>
      <c r="K23" s="33">
        <f t="shared" si="0"/>
        <v>99.41520467836257</v>
      </c>
      <c r="L23" s="47">
        <f t="shared" si="1"/>
        <v>1510</v>
      </c>
      <c r="M23" s="73">
        <f t="shared" si="2"/>
        <v>72370</v>
      </c>
      <c r="N23" s="73">
        <f t="shared" si="3"/>
        <v>72000</v>
      </c>
      <c r="O23" s="37">
        <f t="shared" si="4"/>
        <v>99.48873842752522</v>
      </c>
    </row>
    <row r="24" spans="1:15" ht="12.75">
      <c r="A24" s="54" t="s">
        <v>18</v>
      </c>
      <c r="B24" s="61">
        <v>60</v>
      </c>
      <c r="C24" s="21">
        <v>313</v>
      </c>
      <c r="D24" s="68">
        <f t="shared" si="6"/>
        <v>18780</v>
      </c>
      <c r="E24" s="69">
        <v>18500</v>
      </c>
      <c r="F24" s="37">
        <f t="shared" si="7"/>
        <v>98.50905218317358</v>
      </c>
      <c r="G24" s="63">
        <v>80</v>
      </c>
      <c r="H24" s="21">
        <v>1197</v>
      </c>
      <c r="I24" s="68">
        <f t="shared" si="8"/>
        <v>95760</v>
      </c>
      <c r="J24" s="69">
        <v>95500</v>
      </c>
      <c r="K24" s="33">
        <f t="shared" si="0"/>
        <v>99.72848788638262</v>
      </c>
      <c r="L24" s="47">
        <f t="shared" si="1"/>
        <v>1510</v>
      </c>
      <c r="M24" s="73">
        <f t="shared" si="2"/>
        <v>114540</v>
      </c>
      <c r="N24" s="73">
        <f t="shared" si="3"/>
        <v>114000</v>
      </c>
      <c r="O24" s="37">
        <f t="shared" si="4"/>
        <v>99.52854897852279</v>
      </c>
    </row>
    <row r="25" spans="1:15" ht="12.75">
      <c r="A25" s="54" t="s">
        <v>19</v>
      </c>
      <c r="B25" s="61">
        <v>30</v>
      </c>
      <c r="C25" s="21">
        <v>313</v>
      </c>
      <c r="D25" s="68">
        <f t="shared" si="6"/>
        <v>9390</v>
      </c>
      <c r="E25" s="69">
        <v>9120</v>
      </c>
      <c r="F25" s="37">
        <f t="shared" si="7"/>
        <v>97.12460063897763</v>
      </c>
      <c r="G25" s="63">
        <v>43</v>
      </c>
      <c r="H25" s="21">
        <v>1197</v>
      </c>
      <c r="I25" s="68">
        <f t="shared" si="8"/>
        <v>51471</v>
      </c>
      <c r="J25" s="69">
        <v>51120</v>
      </c>
      <c r="K25" s="33">
        <f t="shared" si="0"/>
        <v>99.31806259835636</v>
      </c>
      <c r="L25" s="47">
        <f t="shared" si="1"/>
        <v>1510</v>
      </c>
      <c r="M25" s="73">
        <f t="shared" si="2"/>
        <v>60861</v>
      </c>
      <c r="N25" s="73">
        <f t="shared" si="3"/>
        <v>60240</v>
      </c>
      <c r="O25" s="37">
        <f t="shared" si="4"/>
        <v>98.97964213535761</v>
      </c>
    </row>
    <row r="26" spans="1:15" ht="12.75">
      <c r="A26" s="54" t="s">
        <v>20</v>
      </c>
      <c r="B26" s="61">
        <v>8</v>
      </c>
      <c r="C26" s="21">
        <v>313</v>
      </c>
      <c r="D26" s="68">
        <f t="shared" si="6"/>
        <v>2504</v>
      </c>
      <c r="E26" s="69">
        <v>2450</v>
      </c>
      <c r="F26" s="37">
        <f t="shared" si="7"/>
        <v>97.84345047923323</v>
      </c>
      <c r="G26" s="63">
        <v>12</v>
      </c>
      <c r="H26" s="21">
        <v>1197</v>
      </c>
      <c r="I26" s="68">
        <f t="shared" si="8"/>
        <v>14364</v>
      </c>
      <c r="J26" s="69">
        <v>14070</v>
      </c>
      <c r="K26" s="33">
        <f t="shared" si="0"/>
        <v>97.953216374269</v>
      </c>
      <c r="L26" s="47">
        <f t="shared" si="1"/>
        <v>1510</v>
      </c>
      <c r="M26" s="73">
        <f t="shared" si="2"/>
        <v>16868</v>
      </c>
      <c r="N26" s="73">
        <f t="shared" si="3"/>
        <v>16520</v>
      </c>
      <c r="O26" s="37">
        <f t="shared" si="4"/>
        <v>97.93692198245199</v>
      </c>
    </row>
    <row r="27" spans="1:15" ht="12.75">
      <c r="A27" s="54" t="s">
        <v>21</v>
      </c>
      <c r="B27" s="61">
        <v>25</v>
      </c>
      <c r="C27" s="21">
        <v>313</v>
      </c>
      <c r="D27" s="68">
        <f t="shared" si="6"/>
        <v>7825</v>
      </c>
      <c r="E27" s="69">
        <v>3920</v>
      </c>
      <c r="F27" s="37">
        <f t="shared" si="7"/>
        <v>50.095846645367416</v>
      </c>
      <c r="G27" s="63">
        <v>29</v>
      </c>
      <c r="H27" s="21">
        <v>1197</v>
      </c>
      <c r="I27" s="68">
        <f t="shared" si="8"/>
        <v>34713</v>
      </c>
      <c r="J27" s="69">
        <v>17360</v>
      </c>
      <c r="K27" s="33">
        <f t="shared" si="0"/>
        <v>50.01008267795927</v>
      </c>
      <c r="L27" s="47">
        <f t="shared" si="1"/>
        <v>1510</v>
      </c>
      <c r="M27" s="73">
        <f t="shared" si="2"/>
        <v>42538</v>
      </c>
      <c r="N27" s="73">
        <f t="shared" si="3"/>
        <v>21280</v>
      </c>
      <c r="O27" s="37">
        <f t="shared" si="4"/>
        <v>50.02585923174573</v>
      </c>
    </row>
    <row r="28" spans="1:15" ht="12.75">
      <c r="A28" s="54" t="s">
        <v>22</v>
      </c>
      <c r="B28" s="61">
        <v>2</v>
      </c>
      <c r="C28" s="21">
        <v>313</v>
      </c>
      <c r="D28" s="68">
        <f t="shared" si="6"/>
        <v>626</v>
      </c>
      <c r="E28" s="69">
        <v>610</v>
      </c>
      <c r="F28" s="37">
        <f t="shared" si="7"/>
        <v>97.44408945686901</v>
      </c>
      <c r="G28" s="63">
        <v>3</v>
      </c>
      <c r="H28" s="21">
        <v>1197</v>
      </c>
      <c r="I28" s="68">
        <f t="shared" si="8"/>
        <v>3591</v>
      </c>
      <c r="J28" s="69">
        <v>3520</v>
      </c>
      <c r="K28" s="33">
        <f t="shared" si="0"/>
        <v>98.02283486494012</v>
      </c>
      <c r="L28" s="47">
        <f t="shared" si="1"/>
        <v>1510</v>
      </c>
      <c r="M28" s="73">
        <f t="shared" si="2"/>
        <v>4217</v>
      </c>
      <c r="N28" s="73">
        <f t="shared" si="3"/>
        <v>4130</v>
      </c>
      <c r="O28" s="37">
        <f t="shared" si="4"/>
        <v>97.93692198245199</v>
      </c>
    </row>
    <row r="29" spans="1:15" ht="12.75">
      <c r="A29" s="54" t="s">
        <v>24</v>
      </c>
      <c r="B29" s="61">
        <v>18</v>
      </c>
      <c r="C29" s="21">
        <v>313</v>
      </c>
      <c r="D29" s="68">
        <f t="shared" si="6"/>
        <v>5634</v>
      </c>
      <c r="E29" s="69">
        <v>5480</v>
      </c>
      <c r="F29" s="37">
        <f t="shared" si="7"/>
        <v>97.26659566915158</v>
      </c>
      <c r="G29" s="63">
        <v>21</v>
      </c>
      <c r="H29" s="21">
        <v>1197</v>
      </c>
      <c r="I29" s="68">
        <f t="shared" si="8"/>
        <v>25137</v>
      </c>
      <c r="J29" s="69">
        <v>24620</v>
      </c>
      <c r="K29" s="33">
        <f t="shared" si="0"/>
        <v>97.94327087560171</v>
      </c>
      <c r="L29" s="47">
        <f t="shared" si="1"/>
        <v>1510</v>
      </c>
      <c r="M29" s="73">
        <f t="shared" si="2"/>
        <v>30771</v>
      </c>
      <c r="N29" s="73">
        <f t="shared" si="3"/>
        <v>30100</v>
      </c>
      <c r="O29" s="37">
        <f t="shared" si="4"/>
        <v>97.81937538591531</v>
      </c>
    </row>
    <row r="30" spans="1:15" ht="12.75">
      <c r="A30" s="54" t="s">
        <v>23</v>
      </c>
      <c r="B30" s="61">
        <v>9</v>
      </c>
      <c r="C30" s="21">
        <v>313</v>
      </c>
      <c r="D30" s="68">
        <f t="shared" si="6"/>
        <v>2817</v>
      </c>
      <c r="E30" s="69">
        <v>2740</v>
      </c>
      <c r="F30" s="37">
        <f t="shared" si="7"/>
        <v>97.26659566915158</v>
      </c>
      <c r="G30" s="63">
        <v>11</v>
      </c>
      <c r="H30" s="21">
        <v>1197</v>
      </c>
      <c r="I30" s="68">
        <f t="shared" si="8"/>
        <v>13167</v>
      </c>
      <c r="J30" s="69">
        <v>12840</v>
      </c>
      <c r="K30" s="33">
        <f t="shared" si="0"/>
        <v>97.51651856915015</v>
      </c>
      <c r="L30" s="47">
        <f t="shared" si="1"/>
        <v>1510</v>
      </c>
      <c r="M30" s="73">
        <f t="shared" si="2"/>
        <v>15984</v>
      </c>
      <c r="N30" s="73">
        <f t="shared" si="3"/>
        <v>15580</v>
      </c>
      <c r="O30" s="37">
        <f t="shared" si="4"/>
        <v>97.47247247247248</v>
      </c>
    </row>
    <row r="31" spans="1:15" ht="12.75">
      <c r="A31" s="54" t="s">
        <v>25</v>
      </c>
      <c r="B31" s="61">
        <v>12</v>
      </c>
      <c r="C31" s="21">
        <v>313</v>
      </c>
      <c r="D31" s="68">
        <f t="shared" si="6"/>
        <v>3756</v>
      </c>
      <c r="E31" s="69">
        <v>3680</v>
      </c>
      <c r="F31" s="37">
        <f t="shared" si="7"/>
        <v>97.97657082002131</v>
      </c>
      <c r="G31" s="63">
        <v>20</v>
      </c>
      <c r="H31" s="21">
        <v>1197</v>
      </c>
      <c r="I31" s="68">
        <f t="shared" si="8"/>
        <v>23940</v>
      </c>
      <c r="J31" s="69">
        <v>23110</v>
      </c>
      <c r="K31" s="33">
        <f t="shared" si="0"/>
        <v>96.53299916457811</v>
      </c>
      <c r="L31" s="47">
        <f t="shared" si="1"/>
        <v>1510</v>
      </c>
      <c r="M31" s="73">
        <f t="shared" si="2"/>
        <v>27696</v>
      </c>
      <c r="N31" s="73">
        <f t="shared" si="3"/>
        <v>26790</v>
      </c>
      <c r="O31" s="37">
        <f t="shared" si="4"/>
        <v>96.72876949740035</v>
      </c>
    </row>
    <row r="32" spans="1:15" ht="12.75">
      <c r="A32" s="54" t="s">
        <v>26</v>
      </c>
      <c r="B32" s="61">
        <v>0.5</v>
      </c>
      <c r="C32" s="21">
        <v>313</v>
      </c>
      <c r="D32" s="68">
        <f t="shared" si="6"/>
        <v>156.5</v>
      </c>
      <c r="E32" s="69">
        <v>156</v>
      </c>
      <c r="F32" s="37">
        <f t="shared" si="7"/>
        <v>99.68051118210862</v>
      </c>
      <c r="G32" s="63">
        <v>0.6</v>
      </c>
      <c r="H32" s="21">
        <v>1197</v>
      </c>
      <c r="I32" s="68">
        <f t="shared" si="8"/>
        <v>718.1999999999999</v>
      </c>
      <c r="J32" s="69">
        <v>715</v>
      </c>
      <c r="K32" s="33">
        <f t="shared" si="0"/>
        <v>99.55444165970484</v>
      </c>
      <c r="L32" s="47">
        <f t="shared" si="1"/>
        <v>1510</v>
      </c>
      <c r="M32" s="73">
        <f t="shared" si="2"/>
        <v>874.6999999999999</v>
      </c>
      <c r="N32" s="73">
        <f t="shared" si="3"/>
        <v>871</v>
      </c>
      <c r="O32" s="37">
        <f t="shared" si="4"/>
        <v>99.5769978278267</v>
      </c>
    </row>
    <row r="33" spans="1:15" ht="12.75">
      <c r="A33" s="54" t="s">
        <v>27</v>
      </c>
      <c r="B33" s="61">
        <v>0.5</v>
      </c>
      <c r="C33" s="21">
        <v>313</v>
      </c>
      <c r="D33" s="68">
        <f aca="true" t="shared" si="9" ref="D33:D39">B33*C33</f>
        <v>156.5</v>
      </c>
      <c r="E33" s="69">
        <v>152</v>
      </c>
      <c r="F33" s="37">
        <f t="shared" si="7"/>
        <v>97.12460063897763</v>
      </c>
      <c r="G33" s="63">
        <v>0.6</v>
      </c>
      <c r="H33" s="21">
        <v>1197</v>
      </c>
      <c r="I33" s="68">
        <f t="shared" si="8"/>
        <v>718.1999999999999</v>
      </c>
      <c r="J33" s="69">
        <v>711</v>
      </c>
      <c r="K33" s="33">
        <f t="shared" si="0"/>
        <v>98.99749373433585</v>
      </c>
      <c r="L33" s="47">
        <f t="shared" si="1"/>
        <v>1510</v>
      </c>
      <c r="M33" s="73">
        <f t="shared" si="2"/>
        <v>874.6999999999999</v>
      </c>
      <c r="N33" s="73">
        <f t="shared" si="3"/>
        <v>863</v>
      </c>
      <c r="O33" s="37">
        <f t="shared" si="4"/>
        <v>98.66239853664113</v>
      </c>
    </row>
    <row r="34" spans="1:15" ht="12.75">
      <c r="A34" s="54" t="s">
        <v>28</v>
      </c>
      <c r="B34" s="61">
        <v>1</v>
      </c>
      <c r="C34" s="21">
        <v>313</v>
      </c>
      <c r="D34" s="68">
        <f t="shared" si="9"/>
        <v>313</v>
      </c>
      <c r="E34" s="69">
        <v>310</v>
      </c>
      <c r="F34" s="37">
        <f t="shared" si="7"/>
        <v>99.04153354632588</v>
      </c>
      <c r="G34" s="63">
        <v>1.2</v>
      </c>
      <c r="H34" s="21">
        <v>1197</v>
      </c>
      <c r="I34" s="68">
        <f t="shared" si="8"/>
        <v>1436.3999999999999</v>
      </c>
      <c r="J34" s="69">
        <v>1420</v>
      </c>
      <c r="K34" s="33">
        <f t="shared" si="0"/>
        <v>98.8582567529936</v>
      </c>
      <c r="L34" s="47">
        <f t="shared" si="1"/>
        <v>1510</v>
      </c>
      <c r="M34" s="73">
        <f t="shared" si="2"/>
        <v>1749.3999999999999</v>
      </c>
      <c r="N34" s="73">
        <f t="shared" si="3"/>
        <v>1730</v>
      </c>
      <c r="O34" s="37">
        <f t="shared" si="4"/>
        <v>98.89104835943753</v>
      </c>
    </row>
    <row r="35" spans="1:15" ht="12.75">
      <c r="A35" s="54" t="s">
        <v>30</v>
      </c>
      <c r="B35" s="61">
        <v>0.4</v>
      </c>
      <c r="C35" s="21">
        <v>313</v>
      </c>
      <c r="D35" s="68">
        <f t="shared" si="9"/>
        <v>125.2</v>
      </c>
      <c r="E35" s="69">
        <v>63</v>
      </c>
      <c r="F35" s="37">
        <f t="shared" si="7"/>
        <v>50.319488817891376</v>
      </c>
      <c r="G35" s="63">
        <v>0.5</v>
      </c>
      <c r="H35" s="21">
        <v>1197</v>
      </c>
      <c r="I35" s="68">
        <f t="shared" si="8"/>
        <v>598.5</v>
      </c>
      <c r="J35" s="69">
        <v>300</v>
      </c>
      <c r="K35" s="33">
        <f t="shared" si="0"/>
        <v>50.125313283208015</v>
      </c>
      <c r="L35" s="47">
        <f t="shared" si="1"/>
        <v>1510</v>
      </c>
      <c r="M35" s="73">
        <f t="shared" si="2"/>
        <v>723.7</v>
      </c>
      <c r="N35" s="73">
        <f t="shared" si="3"/>
        <v>363</v>
      </c>
      <c r="O35" s="37">
        <f t="shared" si="4"/>
        <v>50.158905623877295</v>
      </c>
    </row>
    <row r="36" spans="1:15" ht="12.75">
      <c r="A36" s="54" t="s">
        <v>29</v>
      </c>
      <c r="B36" s="61">
        <v>25</v>
      </c>
      <c r="C36" s="21">
        <v>313</v>
      </c>
      <c r="D36" s="68">
        <f t="shared" si="9"/>
        <v>7825</v>
      </c>
      <c r="E36" s="69">
        <v>7640</v>
      </c>
      <c r="F36" s="37">
        <f t="shared" si="7"/>
        <v>97.63578274760384</v>
      </c>
      <c r="G36" s="63">
        <v>30</v>
      </c>
      <c r="H36" s="21">
        <v>1197</v>
      </c>
      <c r="I36" s="68">
        <f t="shared" si="8"/>
        <v>35910</v>
      </c>
      <c r="J36" s="69">
        <v>34970</v>
      </c>
      <c r="K36" s="33">
        <f t="shared" si="0"/>
        <v>97.38234475076581</v>
      </c>
      <c r="L36" s="47">
        <f t="shared" si="1"/>
        <v>1510</v>
      </c>
      <c r="M36" s="73">
        <f t="shared" si="2"/>
        <v>43735</v>
      </c>
      <c r="N36" s="73">
        <f t="shared" si="3"/>
        <v>42610</v>
      </c>
      <c r="O36" s="37">
        <f t="shared" si="4"/>
        <v>97.42768949354065</v>
      </c>
    </row>
    <row r="37" spans="1:15" ht="12.75">
      <c r="A37" s="54" t="s">
        <v>31</v>
      </c>
      <c r="B37" s="61">
        <v>3</v>
      </c>
      <c r="C37" s="21">
        <v>313</v>
      </c>
      <c r="D37" s="68">
        <f t="shared" si="9"/>
        <v>939</v>
      </c>
      <c r="E37" s="69">
        <v>910</v>
      </c>
      <c r="F37" s="37">
        <f t="shared" si="7"/>
        <v>96.91160809371672</v>
      </c>
      <c r="G37" s="63">
        <v>5</v>
      </c>
      <c r="H37" s="21">
        <v>1197</v>
      </c>
      <c r="I37" s="68">
        <f t="shared" si="8"/>
        <v>5985</v>
      </c>
      <c r="J37" s="69">
        <v>5830</v>
      </c>
      <c r="K37" s="33">
        <f t="shared" si="0"/>
        <v>97.41019214703425</v>
      </c>
      <c r="L37" s="47">
        <f t="shared" si="1"/>
        <v>1510</v>
      </c>
      <c r="M37" s="73">
        <f t="shared" si="2"/>
        <v>6924</v>
      </c>
      <c r="N37" s="73">
        <f t="shared" si="3"/>
        <v>6740</v>
      </c>
      <c r="O37" s="37">
        <f t="shared" si="4"/>
        <v>97.34257654534952</v>
      </c>
    </row>
    <row r="38" spans="1:15" ht="12.75">
      <c r="A38" s="54"/>
      <c r="B38" s="61"/>
      <c r="C38" s="21"/>
      <c r="D38" s="68">
        <f t="shared" si="9"/>
        <v>0</v>
      </c>
      <c r="E38" s="69"/>
      <c r="F38" s="37">
        <f aca="true" t="shared" si="10" ref="F38:F48">IF(E38=0,0,E38/D38*100)</f>
        <v>0</v>
      </c>
      <c r="G38" s="63"/>
      <c r="H38" s="21"/>
      <c r="I38" s="68">
        <f t="shared" si="8"/>
        <v>0</v>
      </c>
      <c r="J38" s="69"/>
      <c r="K38" s="33">
        <f t="shared" si="0"/>
        <v>0</v>
      </c>
      <c r="L38" s="47">
        <f t="shared" si="1"/>
        <v>0</v>
      </c>
      <c r="M38" s="73">
        <f t="shared" si="2"/>
        <v>0</v>
      </c>
      <c r="N38" s="73">
        <f t="shared" si="3"/>
        <v>0</v>
      </c>
      <c r="O38" s="37">
        <f t="shared" si="4"/>
        <v>0</v>
      </c>
    </row>
    <row r="39" spans="1:15" ht="12.75" hidden="1">
      <c r="A39" s="54"/>
      <c r="B39" s="61"/>
      <c r="C39" s="21"/>
      <c r="D39" s="68">
        <f t="shared" si="9"/>
        <v>0</v>
      </c>
      <c r="E39" s="69"/>
      <c r="F39" s="37">
        <f t="shared" si="10"/>
        <v>0</v>
      </c>
      <c r="G39" s="63"/>
      <c r="H39" s="21"/>
      <c r="I39" s="68">
        <f t="shared" si="8"/>
        <v>0</v>
      </c>
      <c r="J39" s="69"/>
      <c r="K39" s="33">
        <f t="shared" si="0"/>
        <v>0</v>
      </c>
      <c r="L39" s="47">
        <f t="shared" si="1"/>
        <v>0</v>
      </c>
      <c r="M39" s="73">
        <f t="shared" si="2"/>
        <v>0</v>
      </c>
      <c r="N39" s="73">
        <f t="shared" si="3"/>
        <v>0</v>
      </c>
      <c r="O39" s="37">
        <f t="shared" si="4"/>
        <v>0</v>
      </c>
    </row>
    <row r="40" spans="1:15" ht="12.75" hidden="1">
      <c r="A40" s="54"/>
      <c r="B40" s="61"/>
      <c r="C40" s="21"/>
      <c r="D40" s="68">
        <f aca="true" t="shared" si="11" ref="D40:D48">B40*C40</f>
        <v>0</v>
      </c>
      <c r="E40" s="69"/>
      <c r="F40" s="37">
        <f t="shared" si="10"/>
        <v>0</v>
      </c>
      <c r="G40" s="63"/>
      <c r="H40" s="21"/>
      <c r="I40" s="68">
        <f aca="true" t="shared" si="12" ref="I40:I48">G40*H40</f>
        <v>0</v>
      </c>
      <c r="J40" s="69"/>
      <c r="K40" s="33">
        <f t="shared" si="0"/>
        <v>0</v>
      </c>
      <c r="L40" s="47">
        <f t="shared" si="1"/>
        <v>0</v>
      </c>
      <c r="M40" s="73">
        <f t="shared" si="2"/>
        <v>0</v>
      </c>
      <c r="N40" s="73">
        <f t="shared" si="3"/>
        <v>0</v>
      </c>
      <c r="O40" s="37">
        <f t="shared" si="4"/>
        <v>0</v>
      </c>
    </row>
    <row r="41" spans="1:15" ht="12.75" hidden="1">
      <c r="A41" s="54"/>
      <c r="B41" s="61"/>
      <c r="C41" s="21"/>
      <c r="D41" s="68">
        <f t="shared" si="11"/>
        <v>0</v>
      </c>
      <c r="E41" s="69"/>
      <c r="F41" s="37">
        <f t="shared" si="10"/>
        <v>0</v>
      </c>
      <c r="G41" s="63"/>
      <c r="H41" s="21"/>
      <c r="I41" s="68">
        <f t="shared" si="12"/>
        <v>0</v>
      </c>
      <c r="J41" s="69"/>
      <c r="K41" s="33">
        <f t="shared" si="0"/>
        <v>0</v>
      </c>
      <c r="L41" s="47">
        <f t="shared" si="1"/>
        <v>0</v>
      </c>
      <c r="M41" s="73">
        <f t="shared" si="2"/>
        <v>0</v>
      </c>
      <c r="N41" s="73">
        <f t="shared" si="3"/>
        <v>0</v>
      </c>
      <c r="O41" s="37">
        <f t="shared" si="4"/>
        <v>0</v>
      </c>
    </row>
    <row r="42" spans="1:15" ht="12.75" hidden="1">
      <c r="A42" s="54"/>
      <c r="B42" s="61"/>
      <c r="C42" s="21"/>
      <c r="D42" s="68">
        <f t="shared" si="11"/>
        <v>0</v>
      </c>
      <c r="E42" s="69"/>
      <c r="F42" s="37">
        <f t="shared" si="10"/>
        <v>0</v>
      </c>
      <c r="G42" s="63"/>
      <c r="H42" s="21"/>
      <c r="I42" s="68">
        <f t="shared" si="12"/>
        <v>0</v>
      </c>
      <c r="J42" s="69"/>
      <c r="K42" s="33">
        <f t="shared" si="0"/>
        <v>0</v>
      </c>
      <c r="L42" s="47">
        <f t="shared" si="1"/>
        <v>0</v>
      </c>
      <c r="M42" s="73">
        <f t="shared" si="2"/>
        <v>0</v>
      </c>
      <c r="N42" s="73">
        <f t="shared" si="3"/>
        <v>0</v>
      </c>
      <c r="O42" s="37">
        <f t="shared" si="4"/>
        <v>0</v>
      </c>
    </row>
    <row r="43" spans="1:15" ht="12.75" hidden="1">
      <c r="A43" s="54"/>
      <c r="B43" s="61"/>
      <c r="C43" s="21"/>
      <c r="D43" s="68">
        <f t="shared" si="11"/>
        <v>0</v>
      </c>
      <c r="E43" s="69"/>
      <c r="F43" s="37">
        <f t="shared" si="10"/>
        <v>0</v>
      </c>
      <c r="G43" s="63"/>
      <c r="H43" s="21"/>
      <c r="I43" s="68">
        <f t="shared" si="12"/>
        <v>0</v>
      </c>
      <c r="J43" s="69"/>
      <c r="K43" s="33">
        <f t="shared" si="0"/>
        <v>0</v>
      </c>
      <c r="L43" s="47">
        <f t="shared" si="1"/>
        <v>0</v>
      </c>
      <c r="M43" s="73">
        <f t="shared" si="2"/>
        <v>0</v>
      </c>
      <c r="N43" s="73">
        <f t="shared" si="3"/>
        <v>0</v>
      </c>
      <c r="O43" s="37">
        <f t="shared" si="4"/>
        <v>0</v>
      </c>
    </row>
    <row r="44" spans="1:15" ht="12.75" hidden="1">
      <c r="A44" s="54"/>
      <c r="B44" s="61"/>
      <c r="C44" s="21"/>
      <c r="D44" s="68">
        <f t="shared" si="11"/>
        <v>0</v>
      </c>
      <c r="E44" s="69"/>
      <c r="F44" s="37">
        <f t="shared" si="10"/>
        <v>0</v>
      </c>
      <c r="G44" s="63"/>
      <c r="H44" s="21"/>
      <c r="I44" s="68">
        <f t="shared" si="12"/>
        <v>0</v>
      </c>
      <c r="J44" s="69"/>
      <c r="K44" s="33">
        <f t="shared" si="0"/>
        <v>0</v>
      </c>
      <c r="L44" s="47">
        <f t="shared" si="1"/>
        <v>0</v>
      </c>
      <c r="M44" s="73">
        <f t="shared" si="2"/>
        <v>0</v>
      </c>
      <c r="N44" s="73">
        <f t="shared" si="3"/>
        <v>0</v>
      </c>
      <c r="O44" s="37">
        <f t="shared" si="4"/>
        <v>0</v>
      </c>
    </row>
    <row r="45" spans="1:15" ht="12.75" hidden="1">
      <c r="A45" s="54"/>
      <c r="B45" s="61"/>
      <c r="C45" s="21"/>
      <c r="D45" s="68">
        <f t="shared" si="11"/>
        <v>0</v>
      </c>
      <c r="E45" s="69"/>
      <c r="F45" s="37">
        <f t="shared" si="10"/>
        <v>0</v>
      </c>
      <c r="G45" s="63"/>
      <c r="H45" s="21"/>
      <c r="I45" s="68">
        <f t="shared" si="12"/>
        <v>0</v>
      </c>
      <c r="J45" s="69"/>
      <c r="K45" s="33">
        <f t="shared" si="0"/>
        <v>0</v>
      </c>
      <c r="L45" s="47">
        <f t="shared" si="1"/>
        <v>0</v>
      </c>
      <c r="M45" s="73">
        <f t="shared" si="2"/>
        <v>0</v>
      </c>
      <c r="N45" s="73">
        <f t="shared" si="3"/>
        <v>0</v>
      </c>
      <c r="O45" s="37">
        <f t="shared" si="4"/>
        <v>0</v>
      </c>
    </row>
    <row r="46" spans="1:15" ht="12.75" hidden="1">
      <c r="A46" s="54"/>
      <c r="B46" s="61"/>
      <c r="C46" s="21"/>
      <c r="D46" s="68">
        <f t="shared" si="11"/>
        <v>0</v>
      </c>
      <c r="E46" s="69"/>
      <c r="F46" s="37">
        <f t="shared" si="10"/>
        <v>0</v>
      </c>
      <c r="G46" s="63"/>
      <c r="H46" s="21"/>
      <c r="I46" s="68">
        <f t="shared" si="12"/>
        <v>0</v>
      </c>
      <c r="J46" s="69"/>
      <c r="K46" s="33">
        <f t="shared" si="0"/>
        <v>0</v>
      </c>
      <c r="L46" s="47">
        <f t="shared" si="1"/>
        <v>0</v>
      </c>
      <c r="M46" s="73">
        <f t="shared" si="2"/>
        <v>0</v>
      </c>
      <c r="N46" s="73">
        <f t="shared" si="3"/>
        <v>0</v>
      </c>
      <c r="O46" s="37">
        <f t="shared" si="4"/>
        <v>0</v>
      </c>
    </row>
    <row r="47" spans="1:15" ht="12.75" hidden="1">
      <c r="A47" s="54"/>
      <c r="B47" s="61"/>
      <c r="C47" s="21"/>
      <c r="D47" s="68">
        <f t="shared" si="11"/>
        <v>0</v>
      </c>
      <c r="E47" s="69"/>
      <c r="F47" s="37">
        <f t="shared" si="10"/>
        <v>0</v>
      </c>
      <c r="G47" s="63"/>
      <c r="H47" s="21"/>
      <c r="I47" s="68">
        <f t="shared" si="12"/>
        <v>0</v>
      </c>
      <c r="J47" s="69"/>
      <c r="K47" s="33">
        <f t="shared" si="0"/>
        <v>0</v>
      </c>
      <c r="L47" s="47">
        <f t="shared" si="1"/>
        <v>0</v>
      </c>
      <c r="M47" s="73">
        <f t="shared" si="2"/>
        <v>0</v>
      </c>
      <c r="N47" s="73">
        <f t="shared" si="3"/>
        <v>0</v>
      </c>
      <c r="O47" s="37">
        <f t="shared" si="4"/>
        <v>0</v>
      </c>
    </row>
    <row r="48" spans="1:15" ht="13.5" hidden="1" thickBot="1">
      <c r="A48" s="55"/>
      <c r="B48" s="62"/>
      <c r="C48" s="38"/>
      <c r="D48" s="70">
        <f t="shared" si="11"/>
        <v>0</v>
      </c>
      <c r="E48" s="71"/>
      <c r="F48" s="39">
        <f t="shared" si="10"/>
        <v>0</v>
      </c>
      <c r="G48" s="64"/>
      <c r="H48" s="38"/>
      <c r="I48" s="70">
        <f t="shared" si="12"/>
        <v>0</v>
      </c>
      <c r="J48" s="71"/>
      <c r="K48" s="43">
        <f t="shared" si="0"/>
        <v>0</v>
      </c>
      <c r="L48" s="48">
        <f t="shared" si="1"/>
        <v>0</v>
      </c>
      <c r="M48" s="76">
        <f t="shared" si="2"/>
        <v>0</v>
      </c>
      <c r="N48" s="76">
        <f t="shared" si="3"/>
        <v>0</v>
      </c>
      <c r="O48" s="39">
        <f t="shared" si="4"/>
        <v>0</v>
      </c>
    </row>
    <row r="49" spans="4:15" ht="12.75">
      <c r="D49" s="79"/>
      <c r="E49" s="79"/>
      <c r="F49" s="85"/>
      <c r="G49" s="79"/>
      <c r="K49" s="85"/>
      <c r="O49" s="85"/>
    </row>
    <row r="50" spans="6:15" ht="12.75">
      <c r="F50" s="85"/>
      <c r="K50" s="85"/>
      <c r="O50" s="85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F49:F65536 F1:F2 F4:F5">
    <cfRule type="cellIs" priority="7" dxfId="57" operator="greaterThan" stopIfTrue="1">
      <formula>100</formula>
    </cfRule>
  </conditionalFormatting>
  <conditionalFormatting sqref="O8:O48 K8:K48 F8:F48">
    <cfRule type="cellIs" priority="5" dxfId="58" operator="greaterThan" stopIfTrue="1">
      <formula>100</formula>
    </cfRule>
    <cfRule type="cellIs" priority="6" dxfId="59" operator="between" stopIfTrue="1">
      <formula>1</formula>
      <formula>50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6" width="11.75390625" style="14" customWidth="1"/>
    <col min="7" max="7" width="11.75390625" style="15" customWidth="1"/>
    <col min="8" max="11" width="11.75390625" style="14" customWidth="1"/>
    <col min="12" max="15" width="11.75390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73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/>
      <c r="D8" s="68">
        <f aca="true" t="shared" si="0" ref="D8:D48">B8*C8</f>
        <v>0</v>
      </c>
      <c r="E8" s="77">
        <f>'9 МЕСЯЦ'!E8+'4 КВ'!E8</f>
        <v>251400</v>
      </c>
      <c r="F8" s="37" t="e">
        <f aca="true" t="shared" si="1" ref="F8:F48">IF(E8=0,0,E8/D8*100)</f>
        <v>#DIV/0!</v>
      </c>
      <c r="G8" s="65">
        <f>ЯНВ!G8</f>
        <v>450</v>
      </c>
      <c r="H8" s="32">
        <f>'9 МЕСЯЦ'!H8+'4 КВ'!H8</f>
        <v>2805</v>
      </c>
      <c r="I8" s="68">
        <f aca="true" t="shared" si="2" ref="I8:I48">G8*H8</f>
        <v>1262250</v>
      </c>
      <c r="J8" s="77">
        <f>'9 МЕСЯЦ'!J8+'4 КВ'!J8</f>
        <v>1236060</v>
      </c>
      <c r="K8" s="37">
        <f aca="true" t="shared" si="3" ref="K8:K48">IF(J8=0,0,J8/I8*100)</f>
        <v>97.92513368983957</v>
      </c>
      <c r="L8" s="47">
        <f aca="true" t="shared" si="4" ref="L8:L48">C8+H8</f>
        <v>2805</v>
      </c>
      <c r="M8" s="73">
        <f aca="true" t="shared" si="5" ref="M8:M48">D8+I8</f>
        <v>1262250</v>
      </c>
      <c r="N8" s="73">
        <f aca="true" t="shared" si="6" ref="N8:N48">E8+J8</f>
        <v>1487460</v>
      </c>
      <c r="O8" s="37">
        <f aca="true" t="shared" si="7" ref="O8:O48">IF(N8=0,0,N8/M8*100)</f>
        <v>117.84194890077242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'9 МЕСЯЦ'!C9+'4 КВ'!C9</f>
        <v>659</v>
      </c>
      <c r="D9" s="68">
        <f t="shared" si="0"/>
        <v>19770</v>
      </c>
      <c r="E9" s="77">
        <f>'9 МЕСЯЦ'!E9+'4 КВ'!E9</f>
        <v>19300</v>
      </c>
      <c r="F9" s="37">
        <f t="shared" si="1"/>
        <v>97.62266059686394</v>
      </c>
      <c r="G9" s="65">
        <f>ЯНВ!G9</f>
        <v>40</v>
      </c>
      <c r="H9" s="32">
        <f>'9 МЕСЯЦ'!H9+'4 КВ'!H9</f>
        <v>2805</v>
      </c>
      <c r="I9" s="68">
        <f t="shared" si="2"/>
        <v>112200</v>
      </c>
      <c r="J9" s="77">
        <f>'9 МЕСЯЦ'!J9+'4 КВ'!J9</f>
        <v>109700</v>
      </c>
      <c r="K9" s="37">
        <f t="shared" si="3"/>
        <v>97.77183600713012</v>
      </c>
      <c r="L9" s="47">
        <f t="shared" si="4"/>
        <v>3464</v>
      </c>
      <c r="M9" s="73">
        <f t="shared" si="5"/>
        <v>131970</v>
      </c>
      <c r="N9" s="73">
        <f t="shared" si="6"/>
        <v>129000</v>
      </c>
      <c r="O9" s="37">
        <f t="shared" si="7"/>
        <v>97.7494885201182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'9 МЕСЯЦ'!C10+'4 КВ'!C10</f>
        <v>659</v>
      </c>
      <c r="D10" s="68">
        <f t="shared" si="0"/>
        <v>5931</v>
      </c>
      <c r="E10" s="77">
        <f>'9 МЕСЯЦ'!E10+'4 КВ'!E10</f>
        <v>5710</v>
      </c>
      <c r="F10" s="37">
        <f t="shared" si="1"/>
        <v>96.27381554543922</v>
      </c>
      <c r="G10" s="65">
        <f>ЯНВ!G10</f>
        <v>11</v>
      </c>
      <c r="H10" s="32">
        <f>'9 МЕСЯЦ'!H10+'4 КВ'!H10</f>
        <v>2805</v>
      </c>
      <c r="I10" s="68">
        <f t="shared" si="2"/>
        <v>30855</v>
      </c>
      <c r="J10" s="77">
        <f>'9 МЕСЯЦ'!J10+'4 КВ'!J10</f>
        <v>30290</v>
      </c>
      <c r="K10" s="37">
        <f t="shared" si="3"/>
        <v>98.16885431858694</v>
      </c>
      <c r="L10" s="47">
        <f t="shared" si="4"/>
        <v>3464</v>
      </c>
      <c r="M10" s="73">
        <f t="shared" si="5"/>
        <v>36786</v>
      </c>
      <c r="N10" s="73">
        <f t="shared" si="6"/>
        <v>36000</v>
      </c>
      <c r="O10" s="37">
        <f t="shared" si="7"/>
        <v>97.8633175664655</v>
      </c>
    </row>
    <row r="11" spans="1:15" ht="12.75">
      <c r="A11" s="56" t="str">
        <f>ЯНВ!A11</f>
        <v>сыр</v>
      </c>
      <c r="B11" s="66">
        <f>ЯНВ!B11</f>
        <v>4</v>
      </c>
      <c r="C11" s="32">
        <f>'9 МЕСЯЦ'!C11+'4 КВ'!C11</f>
        <v>659</v>
      </c>
      <c r="D11" s="68">
        <f t="shared" si="0"/>
        <v>2636</v>
      </c>
      <c r="E11" s="77">
        <f>'9 МЕСЯЦ'!E11+'4 КВ'!E11</f>
        <v>2539</v>
      </c>
      <c r="F11" s="37">
        <f t="shared" si="1"/>
        <v>96.32018209408194</v>
      </c>
      <c r="G11" s="65">
        <f>ЯНВ!G11</f>
        <v>6</v>
      </c>
      <c r="H11" s="32">
        <f>'9 МЕСЯЦ'!H11+'4 КВ'!H11</f>
        <v>2805</v>
      </c>
      <c r="I11" s="68">
        <f t="shared" si="2"/>
        <v>16830</v>
      </c>
      <c r="J11" s="77">
        <f>'9 МЕСЯЦ'!J11+'4 КВ'!J11</f>
        <v>16176</v>
      </c>
      <c r="K11" s="37">
        <f t="shared" si="3"/>
        <v>96.11408199643495</v>
      </c>
      <c r="L11" s="47">
        <f t="shared" si="4"/>
        <v>3464</v>
      </c>
      <c r="M11" s="73">
        <f t="shared" si="5"/>
        <v>19466</v>
      </c>
      <c r="N11" s="73">
        <f t="shared" si="6"/>
        <v>18715</v>
      </c>
      <c r="O11" s="37">
        <f t="shared" si="7"/>
        <v>96.14199116408096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'9 МЕСЯЦ'!C12+'4 КВ'!C12</f>
        <v>659</v>
      </c>
      <c r="D12" s="68">
        <f t="shared" si="0"/>
        <v>32950</v>
      </c>
      <c r="E12" s="77">
        <f>'9 МЕСЯЦ'!E12+'4 КВ'!E12</f>
        <v>32340</v>
      </c>
      <c r="F12" s="37">
        <f t="shared" si="1"/>
        <v>98.14871016691957</v>
      </c>
      <c r="G12" s="65">
        <f>ЯНВ!G12</f>
        <v>55</v>
      </c>
      <c r="H12" s="32">
        <f>'9 МЕСЯЦ'!H12+'4 КВ'!H12</f>
        <v>2805</v>
      </c>
      <c r="I12" s="68">
        <f t="shared" si="2"/>
        <v>154275</v>
      </c>
      <c r="J12" s="77">
        <f>'9 МЕСЯЦ'!J12+'4 КВ'!J12</f>
        <v>151370</v>
      </c>
      <c r="K12" s="37">
        <f t="shared" si="3"/>
        <v>98.11699886566197</v>
      </c>
      <c r="L12" s="47">
        <f t="shared" si="4"/>
        <v>3464</v>
      </c>
      <c r="M12" s="73">
        <f t="shared" si="5"/>
        <v>187225</v>
      </c>
      <c r="N12" s="73">
        <f t="shared" si="6"/>
        <v>183710</v>
      </c>
      <c r="O12" s="37">
        <f t="shared" si="7"/>
        <v>98.12257978368274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'9 МЕСЯЦ'!C13+'4 КВ'!C13</f>
        <v>659</v>
      </c>
      <c r="D13" s="68">
        <f t="shared" si="0"/>
        <v>13180</v>
      </c>
      <c r="E13" s="77">
        <f>'9 МЕСЯЦ'!E13+'4 КВ'!E13</f>
        <v>12850</v>
      </c>
      <c r="F13" s="37">
        <f t="shared" si="1"/>
        <v>97.49620637329286</v>
      </c>
      <c r="G13" s="65">
        <f>ЯНВ!G13</f>
        <v>24</v>
      </c>
      <c r="H13" s="32">
        <f>'9 МЕСЯЦ'!H13+'4 КВ'!H13</f>
        <v>2805</v>
      </c>
      <c r="I13" s="68">
        <f t="shared" si="2"/>
        <v>67320</v>
      </c>
      <c r="J13" s="77">
        <f>'9 МЕСЯЦ'!J13+'4 КВ'!J13</f>
        <v>66250</v>
      </c>
      <c r="K13" s="37">
        <f t="shared" si="3"/>
        <v>98.41057635175282</v>
      </c>
      <c r="L13" s="47">
        <f t="shared" si="4"/>
        <v>3464</v>
      </c>
      <c r="M13" s="73">
        <f t="shared" si="5"/>
        <v>80500</v>
      </c>
      <c r="N13" s="73">
        <f t="shared" si="6"/>
        <v>79100</v>
      </c>
      <c r="O13" s="37">
        <f t="shared" si="7"/>
        <v>98.26086956521739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'9 МЕСЯЦ'!C14+'4 КВ'!C14</f>
        <v>659</v>
      </c>
      <c r="D14" s="68">
        <f t="shared" si="0"/>
        <v>13180</v>
      </c>
      <c r="E14" s="77">
        <f>'9 МЕСЯЦ'!E14+'4 КВ'!E14</f>
        <v>12900</v>
      </c>
      <c r="F14" s="37">
        <f t="shared" si="1"/>
        <v>97.87556904400607</v>
      </c>
      <c r="G14" s="65">
        <f>ЯНВ!G14</f>
        <v>25</v>
      </c>
      <c r="H14" s="32">
        <f>'9 МЕСЯЦ'!H14+'4 КВ'!H14</f>
        <v>2805</v>
      </c>
      <c r="I14" s="68">
        <f t="shared" si="2"/>
        <v>70125</v>
      </c>
      <c r="J14" s="77">
        <f>'9 МЕСЯЦ'!J14+'4 КВ'!J14</f>
        <v>68500</v>
      </c>
      <c r="K14" s="37">
        <f t="shared" si="3"/>
        <v>97.68270944741533</v>
      </c>
      <c r="L14" s="47">
        <f t="shared" si="4"/>
        <v>3464</v>
      </c>
      <c r="M14" s="73">
        <f t="shared" si="5"/>
        <v>83305</v>
      </c>
      <c r="N14" s="73">
        <f t="shared" si="6"/>
        <v>81400</v>
      </c>
      <c r="O14" s="37">
        <f t="shared" si="7"/>
        <v>97.71322249564852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'9 МЕСЯЦ'!C15+'4 КВ'!C15</f>
        <v>659</v>
      </c>
      <c r="D15" s="68">
        <f t="shared" si="0"/>
        <v>21088</v>
      </c>
      <c r="E15" s="77">
        <f>'9 МЕСЯЦ'!E15+'4 КВ'!E15</f>
        <v>20520</v>
      </c>
      <c r="F15" s="37">
        <f t="shared" si="1"/>
        <v>97.30652503793627</v>
      </c>
      <c r="G15" s="65">
        <f>ЯНВ!G15</f>
        <v>37</v>
      </c>
      <c r="H15" s="32">
        <f>'9 МЕСЯЦ'!H15+'4 КВ'!H15</f>
        <v>2805</v>
      </c>
      <c r="I15" s="68">
        <f t="shared" si="2"/>
        <v>103785</v>
      </c>
      <c r="J15" s="77">
        <f>'9 МЕСЯЦ'!J15+'4 КВ'!J15</f>
        <v>101420</v>
      </c>
      <c r="K15" s="37">
        <f t="shared" si="3"/>
        <v>97.72125066242712</v>
      </c>
      <c r="L15" s="47">
        <f t="shared" si="4"/>
        <v>3464</v>
      </c>
      <c r="M15" s="73">
        <f t="shared" si="5"/>
        <v>124873</v>
      </c>
      <c r="N15" s="73">
        <f t="shared" si="6"/>
        <v>121940</v>
      </c>
      <c r="O15" s="37">
        <f t="shared" si="7"/>
        <v>97.65121363305119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'9 МЕСЯЦ'!C16+'4 КВ'!C16</f>
        <v>659</v>
      </c>
      <c r="D16" s="68">
        <f t="shared" si="0"/>
        <v>659</v>
      </c>
      <c r="E16" s="77">
        <f>'9 МЕСЯЦ'!E16+'4 КВ'!E16</f>
        <v>650</v>
      </c>
      <c r="F16" s="37">
        <f t="shared" si="1"/>
        <v>98.63429438543247</v>
      </c>
      <c r="G16" s="65">
        <f>ЯНВ!G16</f>
        <v>1</v>
      </c>
      <c r="H16" s="32">
        <f>'9 МЕСЯЦ'!H16+'4 КВ'!H16</f>
        <v>2805</v>
      </c>
      <c r="I16" s="68">
        <f t="shared" si="2"/>
        <v>2805</v>
      </c>
      <c r="J16" s="77">
        <f>'9 МЕСЯЦ'!J16+'4 КВ'!J16</f>
        <v>2750</v>
      </c>
      <c r="K16" s="37">
        <f t="shared" si="3"/>
        <v>98.0392156862745</v>
      </c>
      <c r="L16" s="47">
        <f t="shared" si="4"/>
        <v>3464</v>
      </c>
      <c r="M16" s="73">
        <f t="shared" si="5"/>
        <v>3464</v>
      </c>
      <c r="N16" s="73">
        <f t="shared" si="6"/>
        <v>3400</v>
      </c>
      <c r="O16" s="37">
        <f t="shared" si="7"/>
        <v>98.15242494226328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'9 МЕСЯЦ'!C17+'4 КВ'!C17</f>
        <v>659</v>
      </c>
      <c r="D17" s="68">
        <f t="shared" si="0"/>
        <v>79080</v>
      </c>
      <c r="E17" s="77">
        <f>'9 МЕСЯЦ'!E17+'4 КВ'!E17</f>
        <v>77870</v>
      </c>
      <c r="F17" s="37">
        <f t="shared" si="1"/>
        <v>98.4699038947901</v>
      </c>
      <c r="G17" s="65">
        <f>ЯНВ!G17</f>
        <v>140</v>
      </c>
      <c r="H17" s="32">
        <f>'9 МЕСЯЦ'!H17+'4 КВ'!H17</f>
        <v>2805</v>
      </c>
      <c r="I17" s="68">
        <f t="shared" si="2"/>
        <v>392700</v>
      </c>
      <c r="J17" s="77">
        <f>'9 МЕСЯЦ'!J17+'4 КВ'!J17</f>
        <v>383350</v>
      </c>
      <c r="K17" s="37">
        <f t="shared" si="3"/>
        <v>97.61904761904762</v>
      </c>
      <c r="L17" s="47">
        <f t="shared" si="4"/>
        <v>3464</v>
      </c>
      <c r="M17" s="73">
        <f t="shared" si="5"/>
        <v>471780</v>
      </c>
      <c r="N17" s="73">
        <f t="shared" si="6"/>
        <v>461220</v>
      </c>
      <c r="O17" s="37">
        <f t="shared" si="7"/>
        <v>97.76166857433549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'9 МЕСЯЦ'!C18+'4 КВ'!C18</f>
        <v>659</v>
      </c>
      <c r="D18" s="68">
        <f t="shared" si="0"/>
        <v>118620</v>
      </c>
      <c r="E18" s="77">
        <f>'9 МЕСЯЦ'!E18+'4 КВ'!E18</f>
        <v>115700</v>
      </c>
      <c r="F18" s="37">
        <f t="shared" si="1"/>
        <v>97.53835778114988</v>
      </c>
      <c r="G18" s="65">
        <f>ЯНВ!G18</f>
        <v>220</v>
      </c>
      <c r="H18" s="32">
        <f>'9 МЕСЯЦ'!H18+'4 КВ'!H18</f>
        <v>2805</v>
      </c>
      <c r="I18" s="68">
        <f t="shared" si="2"/>
        <v>617100</v>
      </c>
      <c r="J18" s="77">
        <f>'9 МЕСЯЦ'!J18+'4 КВ'!J18</f>
        <v>600460</v>
      </c>
      <c r="K18" s="37">
        <f t="shared" si="3"/>
        <v>97.30351644790147</v>
      </c>
      <c r="L18" s="47">
        <f t="shared" si="4"/>
        <v>3464</v>
      </c>
      <c r="M18" s="73">
        <f t="shared" si="5"/>
        <v>735720</v>
      </c>
      <c r="N18" s="73">
        <f t="shared" si="6"/>
        <v>716160</v>
      </c>
      <c r="O18" s="37">
        <f t="shared" si="7"/>
        <v>97.3413798727777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'9 МЕСЯЦ'!C19+'4 КВ'!C19</f>
        <v>659</v>
      </c>
      <c r="D19" s="68">
        <f t="shared" si="0"/>
        <v>62605</v>
      </c>
      <c r="E19" s="77">
        <f>'9 МЕСЯЦ'!E19+'4 КВ'!E19</f>
        <v>60830</v>
      </c>
      <c r="F19" s="37">
        <f t="shared" si="1"/>
        <v>97.16476319782765</v>
      </c>
      <c r="G19" s="65">
        <f>ЯНВ!G19</f>
        <v>100</v>
      </c>
      <c r="H19" s="32">
        <f>'9 МЕСЯЦ'!H19+'4 КВ'!H19</f>
        <v>2805</v>
      </c>
      <c r="I19" s="68">
        <f t="shared" si="2"/>
        <v>280500</v>
      </c>
      <c r="J19" s="77">
        <f>'9 МЕСЯЦ'!J19+'4 КВ'!J19</f>
        <v>273650</v>
      </c>
      <c r="K19" s="37">
        <f t="shared" si="3"/>
        <v>97.55793226381462</v>
      </c>
      <c r="L19" s="47">
        <f t="shared" si="4"/>
        <v>3464</v>
      </c>
      <c r="M19" s="73">
        <f t="shared" si="5"/>
        <v>343105</v>
      </c>
      <c r="N19" s="73">
        <f t="shared" si="6"/>
        <v>334480</v>
      </c>
      <c r="O19" s="37">
        <f t="shared" si="7"/>
        <v>97.48619227350228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'9 МЕСЯЦ'!C20+'4 КВ'!C20</f>
        <v>659</v>
      </c>
      <c r="D20" s="68">
        <f t="shared" si="0"/>
        <v>5931</v>
      </c>
      <c r="E20" s="77">
        <f>'9 МЕСЯЦ'!E20+'4 КВ'!E20</f>
        <v>5800</v>
      </c>
      <c r="F20" s="37">
        <f t="shared" si="1"/>
        <v>97.79126622829203</v>
      </c>
      <c r="G20" s="65">
        <f>ЯНВ!G20</f>
        <v>11</v>
      </c>
      <c r="H20" s="32">
        <f>'9 МЕСЯЦ'!H20+'4 КВ'!H20</f>
        <v>2805</v>
      </c>
      <c r="I20" s="68">
        <f t="shared" si="2"/>
        <v>30855</v>
      </c>
      <c r="J20" s="77">
        <f>'9 МЕСЯЦ'!J20+'4 КВ'!J20</f>
        <v>29960</v>
      </c>
      <c r="K20" s="37">
        <f t="shared" si="3"/>
        <v>97.09933560200939</v>
      </c>
      <c r="L20" s="47">
        <f t="shared" si="4"/>
        <v>3464</v>
      </c>
      <c r="M20" s="73">
        <f t="shared" si="5"/>
        <v>36786</v>
      </c>
      <c r="N20" s="73">
        <f t="shared" si="6"/>
        <v>35760</v>
      </c>
      <c r="O20" s="37">
        <f t="shared" si="7"/>
        <v>97.21089544935573</v>
      </c>
    </row>
    <row r="21" spans="1:15" ht="12.75">
      <c r="A21" s="56" t="str">
        <f>ЯНВ!A21</f>
        <v>соки</v>
      </c>
      <c r="B21" s="66">
        <f>ЯНВ!B21</f>
        <v>100</v>
      </c>
      <c r="C21" s="32">
        <f>'9 МЕСЯЦ'!C21+'4 КВ'!C21</f>
        <v>659</v>
      </c>
      <c r="D21" s="68">
        <f t="shared" si="0"/>
        <v>65900</v>
      </c>
      <c r="E21" s="77">
        <f>'9 МЕСЯЦ'!E21+'4 КВ'!E21</f>
        <v>64100</v>
      </c>
      <c r="F21" s="37">
        <f t="shared" si="1"/>
        <v>97.26858877086495</v>
      </c>
      <c r="G21" s="65">
        <f>ЯНВ!G21</f>
        <v>100</v>
      </c>
      <c r="H21" s="32">
        <f>'9 МЕСЯЦ'!H21+'4 КВ'!H21</f>
        <v>2805</v>
      </c>
      <c r="I21" s="68">
        <f t="shared" si="2"/>
        <v>280500</v>
      </c>
      <c r="J21" s="77">
        <f>'9 МЕСЯЦ'!J21+'4 КВ'!J21</f>
        <v>274700</v>
      </c>
      <c r="K21" s="37">
        <f t="shared" si="3"/>
        <v>97.93226381461676</v>
      </c>
      <c r="L21" s="47">
        <f t="shared" si="4"/>
        <v>3464</v>
      </c>
      <c r="M21" s="73">
        <f t="shared" si="5"/>
        <v>346400</v>
      </c>
      <c r="N21" s="73">
        <f t="shared" si="6"/>
        <v>338800</v>
      </c>
      <c r="O21" s="37">
        <f t="shared" si="7"/>
        <v>97.80600461893765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'9 МЕСЯЦ'!C22+'4 КВ'!C22</f>
        <v>0</v>
      </c>
      <c r="D22" s="68">
        <f t="shared" si="0"/>
        <v>0</v>
      </c>
      <c r="E22" s="77">
        <f>'9 МЕСЯЦ'!E22+'4 КВ'!E22</f>
        <v>0</v>
      </c>
      <c r="F22" s="37">
        <f t="shared" si="1"/>
        <v>0</v>
      </c>
      <c r="G22" s="65">
        <f>ЯНВ!G22</f>
        <v>50</v>
      </c>
      <c r="H22" s="32">
        <f>'9 МЕСЯЦ'!H22+'4 КВ'!H22</f>
        <v>2805</v>
      </c>
      <c r="I22" s="68">
        <f t="shared" si="2"/>
        <v>140250</v>
      </c>
      <c r="J22" s="77">
        <f>'9 МЕСЯЦ'!J22+'4 КВ'!J22</f>
        <v>137700</v>
      </c>
      <c r="K22" s="37">
        <f t="shared" si="3"/>
        <v>98.18181818181819</v>
      </c>
      <c r="L22" s="47">
        <f t="shared" si="4"/>
        <v>2805</v>
      </c>
      <c r="M22" s="73">
        <f t="shared" si="5"/>
        <v>140250</v>
      </c>
      <c r="N22" s="73">
        <f t="shared" si="6"/>
        <v>137700</v>
      </c>
      <c r="O22" s="37">
        <f t="shared" si="7"/>
        <v>98.18181818181819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'9 МЕСЯЦ'!C23+'4 КВ'!C23</f>
        <v>659</v>
      </c>
      <c r="D23" s="68">
        <f t="shared" si="0"/>
        <v>26360</v>
      </c>
      <c r="E23" s="77">
        <f>'9 МЕСЯЦ'!E23+'4 КВ'!E23</f>
        <v>26000</v>
      </c>
      <c r="F23" s="37">
        <f t="shared" si="1"/>
        <v>98.63429438543247</v>
      </c>
      <c r="G23" s="65">
        <f>ЯНВ!G23</f>
        <v>50</v>
      </c>
      <c r="H23" s="32">
        <f>'9 МЕСЯЦ'!H23+'4 КВ'!H23</f>
        <v>2805</v>
      </c>
      <c r="I23" s="68">
        <f t="shared" si="2"/>
        <v>140250</v>
      </c>
      <c r="J23" s="77">
        <f>'9 МЕСЯЦ'!J23+'4 КВ'!J23</f>
        <v>139000</v>
      </c>
      <c r="K23" s="37">
        <f t="shared" si="3"/>
        <v>99.10873440285205</v>
      </c>
      <c r="L23" s="47">
        <f t="shared" si="4"/>
        <v>3464</v>
      </c>
      <c r="M23" s="73">
        <f t="shared" si="5"/>
        <v>166610</v>
      </c>
      <c r="N23" s="73">
        <f t="shared" si="6"/>
        <v>165000</v>
      </c>
      <c r="O23" s="37">
        <f t="shared" si="7"/>
        <v>99.03367144829241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'9 МЕСЯЦ'!C24+'4 КВ'!C24</f>
        <v>659</v>
      </c>
      <c r="D24" s="68">
        <f t="shared" si="0"/>
        <v>39540</v>
      </c>
      <c r="E24" s="77">
        <f>'9 МЕСЯЦ'!E24+'4 КВ'!E24</f>
        <v>39000</v>
      </c>
      <c r="F24" s="37">
        <f t="shared" si="1"/>
        <v>98.63429438543247</v>
      </c>
      <c r="G24" s="65">
        <f>ЯНВ!G24</f>
        <v>80</v>
      </c>
      <c r="H24" s="32">
        <f>'9 МЕСЯЦ'!H24+'4 КВ'!H24</f>
        <v>2805</v>
      </c>
      <c r="I24" s="68">
        <f t="shared" si="2"/>
        <v>224400</v>
      </c>
      <c r="J24" s="77">
        <f>'9 МЕСЯЦ'!J24+'4 КВ'!J24</f>
        <v>223000</v>
      </c>
      <c r="K24" s="37">
        <f t="shared" si="3"/>
        <v>99.37611408199643</v>
      </c>
      <c r="L24" s="47">
        <f t="shared" si="4"/>
        <v>3464</v>
      </c>
      <c r="M24" s="73">
        <f t="shared" si="5"/>
        <v>263940</v>
      </c>
      <c r="N24" s="73">
        <f t="shared" si="6"/>
        <v>262000</v>
      </c>
      <c r="O24" s="37">
        <f t="shared" si="7"/>
        <v>99.26498446616655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'9 МЕСЯЦ'!C25+'4 КВ'!C25</f>
        <v>659</v>
      </c>
      <c r="D25" s="68">
        <f t="shared" si="0"/>
        <v>19770</v>
      </c>
      <c r="E25" s="77">
        <f>'9 МЕСЯЦ'!E25+'4 КВ'!E25</f>
        <v>19220</v>
      </c>
      <c r="F25" s="37">
        <f t="shared" si="1"/>
        <v>97.21800708143653</v>
      </c>
      <c r="G25" s="65">
        <f>ЯНВ!G25</f>
        <v>43</v>
      </c>
      <c r="H25" s="32">
        <f>'9 МЕСЯЦ'!H25+'4 КВ'!H25</f>
        <v>2805</v>
      </c>
      <c r="I25" s="68">
        <f t="shared" si="2"/>
        <v>120615</v>
      </c>
      <c r="J25" s="77">
        <f>'9 МЕСЯЦ'!J25+'4 КВ'!J25</f>
        <v>118920</v>
      </c>
      <c r="K25" s="37">
        <f t="shared" si="3"/>
        <v>98.5947021514737</v>
      </c>
      <c r="L25" s="47">
        <f t="shared" si="4"/>
        <v>3464</v>
      </c>
      <c r="M25" s="73">
        <f t="shared" si="5"/>
        <v>140385</v>
      </c>
      <c r="N25" s="73">
        <f t="shared" si="6"/>
        <v>138140</v>
      </c>
      <c r="O25" s="37">
        <f t="shared" si="7"/>
        <v>98.40082629910603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'9 МЕСЯЦ'!C26+'4 КВ'!C26</f>
        <v>659</v>
      </c>
      <c r="D26" s="68">
        <f t="shared" si="0"/>
        <v>5272</v>
      </c>
      <c r="E26" s="77">
        <f>'9 МЕСЯЦ'!E26+'4 КВ'!E26</f>
        <v>5150</v>
      </c>
      <c r="F26" s="37">
        <f t="shared" si="1"/>
        <v>97.68588770864946</v>
      </c>
      <c r="G26" s="65">
        <f>ЯНВ!G26</f>
        <v>12</v>
      </c>
      <c r="H26" s="32">
        <f>'9 МЕСЯЦ'!H26+'4 КВ'!H26</f>
        <v>2805</v>
      </c>
      <c r="I26" s="68">
        <f t="shared" si="2"/>
        <v>33660</v>
      </c>
      <c r="J26" s="77">
        <f>'9 МЕСЯЦ'!J26+'4 КВ'!J26</f>
        <v>32770</v>
      </c>
      <c r="K26" s="37">
        <f t="shared" si="3"/>
        <v>97.35591206179441</v>
      </c>
      <c r="L26" s="47">
        <f t="shared" si="4"/>
        <v>3464</v>
      </c>
      <c r="M26" s="73">
        <f t="shared" si="5"/>
        <v>38932</v>
      </c>
      <c r="N26" s="73">
        <f t="shared" si="6"/>
        <v>37920</v>
      </c>
      <c r="O26" s="37">
        <f t="shared" si="7"/>
        <v>97.40059591081886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'9 МЕСЯЦ'!C27+'4 КВ'!C27</f>
        <v>659</v>
      </c>
      <c r="D27" s="68">
        <f t="shared" si="0"/>
        <v>16475</v>
      </c>
      <c r="E27" s="77">
        <f>'9 МЕСЯЦ'!E27+'4 КВ'!E27</f>
        <v>8270</v>
      </c>
      <c r="F27" s="37">
        <f t="shared" si="1"/>
        <v>50.19726858877086</v>
      </c>
      <c r="G27" s="65">
        <f>ЯНВ!G27</f>
        <v>29</v>
      </c>
      <c r="H27" s="32">
        <f>'9 МЕСЯЦ'!H27+'4 КВ'!H27</f>
        <v>2805</v>
      </c>
      <c r="I27" s="68">
        <f t="shared" si="2"/>
        <v>81345</v>
      </c>
      <c r="J27" s="77">
        <f>'9 МЕСЯЦ'!J27+'4 КВ'!J27</f>
        <v>40710</v>
      </c>
      <c r="K27" s="37">
        <f t="shared" si="3"/>
        <v>50.046099944680066</v>
      </c>
      <c r="L27" s="47">
        <f t="shared" si="4"/>
        <v>3464</v>
      </c>
      <c r="M27" s="73">
        <f t="shared" si="5"/>
        <v>97820</v>
      </c>
      <c r="N27" s="73">
        <f t="shared" si="6"/>
        <v>48980</v>
      </c>
      <c r="O27" s="37">
        <f t="shared" si="7"/>
        <v>50.07156000817828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'9 МЕСЯЦ'!C28+'4 КВ'!C28</f>
        <v>659</v>
      </c>
      <c r="D28" s="68">
        <f t="shared" si="0"/>
        <v>1318</v>
      </c>
      <c r="E28" s="77">
        <f>'9 МЕСЯЦ'!E28+'4 КВ'!E28</f>
        <v>1290</v>
      </c>
      <c r="F28" s="37">
        <f t="shared" si="1"/>
        <v>97.87556904400607</v>
      </c>
      <c r="G28" s="65">
        <f>ЯНВ!G28</f>
        <v>3</v>
      </c>
      <c r="H28" s="32">
        <f>'9 МЕСЯЦ'!H28+'4 КВ'!H28</f>
        <v>2805</v>
      </c>
      <c r="I28" s="68">
        <f t="shared" si="2"/>
        <v>8415</v>
      </c>
      <c r="J28" s="77">
        <f>'9 МЕСЯЦ'!J28+'4 КВ'!J28</f>
        <v>8240</v>
      </c>
      <c r="K28" s="37">
        <f t="shared" si="3"/>
        <v>97.92038027332146</v>
      </c>
      <c r="L28" s="47">
        <f t="shared" si="4"/>
        <v>3464</v>
      </c>
      <c r="M28" s="73">
        <f t="shared" si="5"/>
        <v>9733</v>
      </c>
      <c r="N28" s="73">
        <f t="shared" si="6"/>
        <v>9530</v>
      </c>
      <c r="O28" s="37">
        <f t="shared" si="7"/>
        <v>97.91431213397719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'9 МЕСЯЦ'!C29+'4 КВ'!C29</f>
        <v>659</v>
      </c>
      <c r="D29" s="68">
        <f t="shared" si="0"/>
        <v>11862</v>
      </c>
      <c r="E29" s="77">
        <f>'9 МЕСЯЦ'!E29+'4 КВ'!E29</f>
        <v>11580</v>
      </c>
      <c r="F29" s="37">
        <f t="shared" si="1"/>
        <v>97.62266059686394</v>
      </c>
      <c r="G29" s="65">
        <f>ЯНВ!G29</f>
        <v>21</v>
      </c>
      <c r="H29" s="32">
        <f>'9 МЕСЯЦ'!H29+'4 КВ'!H29</f>
        <v>2805</v>
      </c>
      <c r="I29" s="68">
        <f t="shared" si="2"/>
        <v>58905</v>
      </c>
      <c r="J29" s="77">
        <f>'9 МЕСЯЦ'!J29+'4 КВ'!J29</f>
        <v>57420</v>
      </c>
      <c r="K29" s="37">
        <f t="shared" si="3"/>
        <v>97.47899159663865</v>
      </c>
      <c r="L29" s="47">
        <f t="shared" si="4"/>
        <v>3464</v>
      </c>
      <c r="M29" s="73">
        <f t="shared" si="5"/>
        <v>70767</v>
      </c>
      <c r="N29" s="73">
        <f t="shared" si="6"/>
        <v>69000</v>
      </c>
      <c r="O29" s="37">
        <f t="shared" si="7"/>
        <v>97.50307346644622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'9 МЕСЯЦ'!C30+'4 КВ'!C30</f>
        <v>659</v>
      </c>
      <c r="D30" s="68">
        <f t="shared" si="0"/>
        <v>5931</v>
      </c>
      <c r="E30" s="77">
        <f>'9 МЕСЯЦ'!E30+'4 КВ'!E30</f>
        <v>5770</v>
      </c>
      <c r="F30" s="37">
        <f t="shared" si="1"/>
        <v>97.28544933400775</v>
      </c>
      <c r="G30" s="65">
        <f>ЯНВ!G30</f>
        <v>11</v>
      </c>
      <c r="H30" s="32">
        <f>'9 МЕСЯЦ'!H30+'4 КВ'!H30</f>
        <v>2805</v>
      </c>
      <c r="I30" s="68">
        <f t="shared" si="2"/>
        <v>30855</v>
      </c>
      <c r="J30" s="77">
        <f>'9 МЕСЯЦ'!J30+'4 КВ'!J30</f>
        <v>29940</v>
      </c>
      <c r="K30" s="37">
        <f t="shared" si="3"/>
        <v>97.03451628585319</v>
      </c>
      <c r="L30" s="47">
        <f t="shared" si="4"/>
        <v>3464</v>
      </c>
      <c r="M30" s="73">
        <f t="shared" si="5"/>
        <v>36786</v>
      </c>
      <c r="N30" s="73">
        <f t="shared" si="6"/>
        <v>35710</v>
      </c>
      <c r="O30" s="37">
        <f t="shared" si="7"/>
        <v>97.07497417495786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'9 МЕСЯЦ'!C31+'4 КВ'!C31</f>
        <v>659</v>
      </c>
      <c r="D31" s="68">
        <f t="shared" si="0"/>
        <v>7908</v>
      </c>
      <c r="E31" s="77">
        <f>'9 МЕСЯЦ'!E31+'4 КВ'!E31</f>
        <v>7730</v>
      </c>
      <c r="F31" s="37">
        <f t="shared" si="1"/>
        <v>97.749114820435</v>
      </c>
      <c r="G31" s="65">
        <f>ЯНВ!G31</f>
        <v>20</v>
      </c>
      <c r="H31" s="32">
        <f>'9 МЕСЯЦ'!H31+'4 КВ'!H31</f>
        <v>2805</v>
      </c>
      <c r="I31" s="68">
        <f t="shared" si="2"/>
        <v>56100</v>
      </c>
      <c r="J31" s="77">
        <f>'9 МЕСЯЦ'!J31+'4 КВ'!J31</f>
        <v>54710</v>
      </c>
      <c r="K31" s="37">
        <f t="shared" si="3"/>
        <v>97.52228163992869</v>
      </c>
      <c r="L31" s="47">
        <f t="shared" si="4"/>
        <v>3464</v>
      </c>
      <c r="M31" s="73">
        <f t="shared" si="5"/>
        <v>64008</v>
      </c>
      <c r="N31" s="73">
        <f t="shared" si="6"/>
        <v>62440</v>
      </c>
      <c r="O31" s="37">
        <f t="shared" si="7"/>
        <v>97.55030621172354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'9 МЕСЯЦ'!C32+'4 КВ'!C32</f>
        <v>659</v>
      </c>
      <c r="D32" s="68">
        <f t="shared" si="0"/>
        <v>329.5</v>
      </c>
      <c r="E32" s="77">
        <f>'9 МЕСЯЦ'!E32+'4 КВ'!E32</f>
        <v>326</v>
      </c>
      <c r="F32" s="37">
        <f t="shared" si="1"/>
        <v>98.93778452200304</v>
      </c>
      <c r="G32" s="65">
        <f>ЯНВ!G32</f>
        <v>0.6</v>
      </c>
      <c r="H32" s="32">
        <f>'9 МЕСЯЦ'!H32+'4 КВ'!H32</f>
        <v>2805</v>
      </c>
      <c r="I32" s="68">
        <f t="shared" si="2"/>
        <v>1683</v>
      </c>
      <c r="J32" s="77">
        <f>'9 МЕСЯЦ'!J32+'4 КВ'!J32</f>
        <v>1659</v>
      </c>
      <c r="K32" s="37">
        <f t="shared" si="3"/>
        <v>98.57397504456328</v>
      </c>
      <c r="L32" s="47">
        <f t="shared" si="4"/>
        <v>3464</v>
      </c>
      <c r="M32" s="73">
        <f t="shared" si="5"/>
        <v>2012.5</v>
      </c>
      <c r="N32" s="73">
        <f t="shared" si="6"/>
        <v>1985</v>
      </c>
      <c r="O32" s="37">
        <f t="shared" si="7"/>
        <v>98.63354037267081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'9 МЕСЯЦ'!C33+'4 КВ'!C33</f>
        <v>659</v>
      </c>
      <c r="D33" s="68">
        <f t="shared" si="0"/>
        <v>329.5</v>
      </c>
      <c r="E33" s="77">
        <f>'9 МЕСЯЦ'!E33+'4 КВ'!E33</f>
        <v>320</v>
      </c>
      <c r="F33" s="37">
        <f t="shared" si="1"/>
        <v>97.11684370257967</v>
      </c>
      <c r="G33" s="65">
        <f>ЯНВ!G33</f>
        <v>0.6</v>
      </c>
      <c r="H33" s="32">
        <f>'9 МЕСЯЦ'!H33+'4 КВ'!H33</f>
        <v>2805</v>
      </c>
      <c r="I33" s="68">
        <f t="shared" si="2"/>
        <v>1683</v>
      </c>
      <c r="J33" s="77">
        <f>'9 МЕСЯЦ'!J33+'4 КВ'!J33</f>
        <v>1659</v>
      </c>
      <c r="K33" s="37">
        <f t="shared" si="3"/>
        <v>98.57397504456328</v>
      </c>
      <c r="L33" s="47">
        <f t="shared" si="4"/>
        <v>3464</v>
      </c>
      <c r="M33" s="73">
        <f t="shared" si="5"/>
        <v>2012.5</v>
      </c>
      <c r="N33" s="73">
        <f t="shared" si="6"/>
        <v>1979</v>
      </c>
      <c r="O33" s="37">
        <f t="shared" si="7"/>
        <v>98.33540372670807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'9 МЕСЯЦ'!C34+'4 КВ'!C34</f>
        <v>659</v>
      </c>
      <c r="D34" s="68">
        <f t="shared" si="0"/>
        <v>659</v>
      </c>
      <c r="E34" s="77">
        <f>'9 МЕСЯЦ'!E34+'4 КВ'!E34</f>
        <v>645</v>
      </c>
      <c r="F34" s="37">
        <f t="shared" si="1"/>
        <v>97.87556904400607</v>
      </c>
      <c r="G34" s="65">
        <f>ЯНВ!G34</f>
        <v>1.2</v>
      </c>
      <c r="H34" s="32">
        <f>'9 МЕСЯЦ'!H34+'4 КВ'!H34</f>
        <v>2805</v>
      </c>
      <c r="I34" s="68">
        <f t="shared" si="2"/>
        <v>3366</v>
      </c>
      <c r="J34" s="77">
        <f>'9 МЕСЯЦ'!J34+'4 КВ'!J34</f>
        <v>3310</v>
      </c>
      <c r="K34" s="37">
        <f t="shared" si="3"/>
        <v>98.33630421865716</v>
      </c>
      <c r="L34" s="47">
        <f t="shared" si="4"/>
        <v>3464</v>
      </c>
      <c r="M34" s="73">
        <f t="shared" si="5"/>
        <v>4025</v>
      </c>
      <c r="N34" s="73">
        <f t="shared" si="6"/>
        <v>3955</v>
      </c>
      <c r="O34" s="37">
        <f t="shared" si="7"/>
        <v>98.26086956521739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'9 МЕСЯЦ'!C35+'4 КВ'!C35</f>
        <v>659</v>
      </c>
      <c r="D35" s="68">
        <f t="shared" si="0"/>
        <v>263.6</v>
      </c>
      <c r="E35" s="77">
        <f>'9 МЕСЯЦ'!E35+'4 КВ'!E35</f>
        <v>133</v>
      </c>
      <c r="F35" s="37">
        <f t="shared" si="1"/>
        <v>50.45523520485584</v>
      </c>
      <c r="G35" s="65">
        <f>ЯНВ!G35</f>
        <v>0.5</v>
      </c>
      <c r="H35" s="32">
        <f>'9 МЕСЯЦ'!H35+'4 КВ'!H35</f>
        <v>2805</v>
      </c>
      <c r="I35" s="68">
        <f t="shared" si="2"/>
        <v>1402.5</v>
      </c>
      <c r="J35" s="77">
        <f>'9 МЕСЯЦ'!J35+'4 КВ'!J35</f>
        <v>703</v>
      </c>
      <c r="K35" s="37">
        <f t="shared" si="3"/>
        <v>50.12477718360071</v>
      </c>
      <c r="L35" s="47">
        <f t="shared" si="4"/>
        <v>3464</v>
      </c>
      <c r="M35" s="73">
        <f t="shared" si="5"/>
        <v>1666.1</v>
      </c>
      <c r="N35" s="73">
        <f t="shared" si="6"/>
        <v>836</v>
      </c>
      <c r="O35" s="37">
        <f t="shared" si="7"/>
        <v>50.17706020046816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'9 МЕСЯЦ'!C36+'4 КВ'!C36</f>
        <v>659</v>
      </c>
      <c r="D36" s="68">
        <f t="shared" si="0"/>
        <v>16475</v>
      </c>
      <c r="E36" s="77">
        <f>'9 МЕСЯЦ'!E36+'4 КВ'!E36</f>
        <v>15990</v>
      </c>
      <c r="F36" s="37">
        <f t="shared" si="1"/>
        <v>97.05614567526555</v>
      </c>
      <c r="G36" s="65">
        <f>ЯНВ!G36</f>
        <v>30</v>
      </c>
      <c r="H36" s="32">
        <f>'9 МЕСЯЦ'!H36+'4 КВ'!H36</f>
        <v>2805</v>
      </c>
      <c r="I36" s="68">
        <f t="shared" si="2"/>
        <v>84150</v>
      </c>
      <c r="J36" s="77">
        <f>'9 МЕСЯЦ'!J36+'4 КВ'!J36</f>
        <v>82170</v>
      </c>
      <c r="K36" s="37">
        <f t="shared" si="3"/>
        <v>97.6470588235294</v>
      </c>
      <c r="L36" s="47">
        <f t="shared" si="4"/>
        <v>3464</v>
      </c>
      <c r="M36" s="73">
        <f t="shared" si="5"/>
        <v>100625</v>
      </c>
      <c r="N36" s="73">
        <f t="shared" si="6"/>
        <v>98160</v>
      </c>
      <c r="O36" s="37">
        <f t="shared" si="7"/>
        <v>97.55031055900622</v>
      </c>
    </row>
    <row r="37" spans="1:15" ht="12.75">
      <c r="A37" s="56" t="str">
        <f>ЯНВ!A37</f>
        <v>соль</v>
      </c>
      <c r="B37" s="66">
        <f>ЯНВ!B37</f>
        <v>3</v>
      </c>
      <c r="C37" s="32">
        <f>'9 МЕСЯЦ'!C37+'4 КВ'!C37</f>
        <v>659</v>
      </c>
      <c r="D37" s="68">
        <f t="shared" si="0"/>
        <v>1977</v>
      </c>
      <c r="E37" s="77">
        <f>'9 МЕСЯЦ'!E37+'4 КВ'!E37</f>
        <v>1920</v>
      </c>
      <c r="F37" s="37">
        <f t="shared" si="1"/>
        <v>97.11684370257967</v>
      </c>
      <c r="G37" s="65">
        <f>ЯНВ!G37</f>
        <v>5</v>
      </c>
      <c r="H37" s="32">
        <f>'9 МЕСЯЦ'!H37+'4 КВ'!H37</f>
        <v>2805</v>
      </c>
      <c r="I37" s="68">
        <f t="shared" si="2"/>
        <v>14025</v>
      </c>
      <c r="J37" s="77">
        <f>'9 МЕСЯЦ'!J37+'4 КВ'!J37</f>
        <v>13630</v>
      </c>
      <c r="K37" s="37">
        <f t="shared" si="3"/>
        <v>97.18360071301248</v>
      </c>
      <c r="L37" s="47">
        <f t="shared" si="4"/>
        <v>3464</v>
      </c>
      <c r="M37" s="73">
        <f t="shared" si="5"/>
        <v>16002</v>
      </c>
      <c r="N37" s="73">
        <f t="shared" si="6"/>
        <v>15550</v>
      </c>
      <c r="O37" s="37">
        <f t="shared" si="7"/>
        <v>97.1753530808649</v>
      </c>
    </row>
    <row r="38" spans="1:15" ht="12.75">
      <c r="A38" s="56">
        <f>ЯНВ!A38</f>
        <v>0</v>
      </c>
      <c r="B38" s="66">
        <f>ЯНВ!B38</f>
        <v>0</v>
      </c>
      <c r="C38" s="32">
        <f>'9 МЕСЯЦ'!C38+'4 КВ'!C38</f>
        <v>0</v>
      </c>
      <c r="D38" s="68">
        <f t="shared" si="0"/>
        <v>0</v>
      </c>
      <c r="E38" s="77">
        <f>'9 МЕСЯЦ'!E38+'4 КВ'!E38</f>
        <v>0</v>
      </c>
      <c r="F38" s="37">
        <f t="shared" si="1"/>
        <v>0</v>
      </c>
      <c r="G38" s="65">
        <f>ЯНВ!G38</f>
        <v>0</v>
      </c>
      <c r="H38" s="32">
        <f>'9 МЕСЯЦ'!H38+'4 КВ'!H38</f>
        <v>0</v>
      </c>
      <c r="I38" s="68">
        <f t="shared" si="2"/>
        <v>0</v>
      </c>
      <c r="J38" s="77">
        <f>'9 МЕСЯЦ'!J38+'4 КВ'!J38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'9 МЕСЯЦ'!C39+'4 КВ'!C39</f>
        <v>0</v>
      </c>
      <c r="D39" s="68">
        <f t="shared" si="0"/>
        <v>0</v>
      </c>
      <c r="E39" s="77">
        <f>'9 МЕСЯЦ'!E39+'4 КВ'!E39</f>
        <v>0</v>
      </c>
      <c r="F39" s="37">
        <f t="shared" si="1"/>
        <v>0</v>
      </c>
      <c r="G39" s="65">
        <f>ЯНВ!G39</f>
        <v>0</v>
      </c>
      <c r="H39" s="32">
        <f>'9 МЕСЯЦ'!H39+'4 КВ'!H39</f>
        <v>0</v>
      </c>
      <c r="I39" s="68">
        <f t="shared" si="2"/>
        <v>0</v>
      </c>
      <c r="J39" s="77">
        <f>'9 МЕСЯЦ'!J39+'4 КВ'!J39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'9 МЕСЯЦ'!C40+'4 КВ'!C40</f>
        <v>0</v>
      </c>
      <c r="D40" s="68">
        <f t="shared" si="0"/>
        <v>0</v>
      </c>
      <c r="E40" s="77">
        <f>'9 МЕСЯЦ'!E40+'4 КВ'!E40</f>
        <v>0</v>
      </c>
      <c r="F40" s="37">
        <f t="shared" si="1"/>
        <v>0</v>
      </c>
      <c r="G40" s="65">
        <f>ЯНВ!G40</f>
        <v>0</v>
      </c>
      <c r="H40" s="32">
        <f>'9 МЕСЯЦ'!H40+'4 КВ'!H40</f>
        <v>0</v>
      </c>
      <c r="I40" s="68">
        <f t="shared" si="2"/>
        <v>0</v>
      </c>
      <c r="J40" s="77">
        <f>'9 МЕСЯЦ'!J40+'4 КВ'!J40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'9 МЕСЯЦ'!C41+'4 КВ'!C41</f>
        <v>0</v>
      </c>
      <c r="D41" s="68">
        <f t="shared" si="0"/>
        <v>0</v>
      </c>
      <c r="E41" s="77">
        <f>'9 МЕСЯЦ'!E41+'4 КВ'!E41</f>
        <v>0</v>
      </c>
      <c r="F41" s="37">
        <f t="shared" si="1"/>
        <v>0</v>
      </c>
      <c r="G41" s="65">
        <f>ЯНВ!G41</f>
        <v>0</v>
      </c>
      <c r="H41" s="32">
        <f>'9 МЕСЯЦ'!H41+'4 КВ'!H41</f>
        <v>0</v>
      </c>
      <c r="I41" s="68">
        <f t="shared" si="2"/>
        <v>0</v>
      </c>
      <c r="J41" s="77">
        <f>'9 МЕСЯЦ'!J41+'4 КВ'!J41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'9 МЕСЯЦ'!C42+'4 КВ'!C42</f>
        <v>0</v>
      </c>
      <c r="D42" s="68">
        <f t="shared" si="0"/>
        <v>0</v>
      </c>
      <c r="E42" s="77">
        <f>'9 МЕСЯЦ'!E42+'4 КВ'!E42</f>
        <v>0</v>
      </c>
      <c r="F42" s="37">
        <f t="shared" si="1"/>
        <v>0</v>
      </c>
      <c r="G42" s="65">
        <f>ЯНВ!G42</f>
        <v>0</v>
      </c>
      <c r="H42" s="32">
        <f>'9 МЕСЯЦ'!H42+'4 КВ'!H42</f>
        <v>0</v>
      </c>
      <c r="I42" s="68">
        <f t="shared" si="2"/>
        <v>0</v>
      </c>
      <c r="J42" s="77">
        <f>'9 МЕСЯЦ'!J42+'4 КВ'!J42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'9 МЕСЯЦ'!C43+'4 КВ'!C43</f>
        <v>0</v>
      </c>
      <c r="D43" s="68">
        <f t="shared" si="0"/>
        <v>0</v>
      </c>
      <c r="E43" s="77">
        <f>'9 МЕСЯЦ'!E43+'4 КВ'!E43</f>
        <v>0</v>
      </c>
      <c r="F43" s="37">
        <f t="shared" si="1"/>
        <v>0</v>
      </c>
      <c r="G43" s="65">
        <f>ЯНВ!G43</f>
        <v>0</v>
      </c>
      <c r="H43" s="32">
        <f>'9 МЕСЯЦ'!H43+'4 КВ'!H43</f>
        <v>0</v>
      </c>
      <c r="I43" s="68">
        <f t="shared" si="2"/>
        <v>0</v>
      </c>
      <c r="J43" s="77">
        <f>'9 МЕСЯЦ'!J43+'4 КВ'!J43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'9 МЕСЯЦ'!C44+'4 КВ'!C44</f>
        <v>0</v>
      </c>
      <c r="D44" s="68">
        <f t="shared" si="0"/>
        <v>0</v>
      </c>
      <c r="E44" s="77">
        <f>'9 МЕСЯЦ'!E44+'4 КВ'!E44</f>
        <v>0</v>
      </c>
      <c r="F44" s="37">
        <f t="shared" si="1"/>
        <v>0</v>
      </c>
      <c r="G44" s="65">
        <f>ЯНВ!G44</f>
        <v>0</v>
      </c>
      <c r="H44" s="32">
        <f>'9 МЕСЯЦ'!H44+'4 КВ'!H44</f>
        <v>0</v>
      </c>
      <c r="I44" s="68">
        <f t="shared" si="2"/>
        <v>0</v>
      </c>
      <c r="J44" s="77">
        <f>'9 МЕСЯЦ'!J44+'4 КВ'!J44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'9 МЕСЯЦ'!C45+'4 КВ'!C45</f>
        <v>0</v>
      </c>
      <c r="D45" s="68">
        <f t="shared" si="0"/>
        <v>0</v>
      </c>
      <c r="E45" s="77">
        <f>'9 МЕСЯЦ'!E45+'4 КВ'!E45</f>
        <v>0</v>
      </c>
      <c r="F45" s="37">
        <f t="shared" si="1"/>
        <v>0</v>
      </c>
      <c r="G45" s="65">
        <f>ЯНВ!G45</f>
        <v>0</v>
      </c>
      <c r="H45" s="32">
        <f>'9 МЕСЯЦ'!H45+'4 КВ'!H45</f>
        <v>0</v>
      </c>
      <c r="I45" s="68">
        <f t="shared" si="2"/>
        <v>0</v>
      </c>
      <c r="J45" s="77">
        <f>'9 МЕСЯЦ'!J45+'4 КВ'!J45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'9 МЕСЯЦ'!C46+'4 КВ'!C46</f>
        <v>0</v>
      </c>
      <c r="D46" s="68">
        <f t="shared" si="0"/>
        <v>0</v>
      </c>
      <c r="E46" s="77">
        <f>'9 МЕСЯЦ'!E46+'4 КВ'!E46</f>
        <v>0</v>
      </c>
      <c r="F46" s="37">
        <f t="shared" si="1"/>
        <v>0</v>
      </c>
      <c r="G46" s="65">
        <f>ЯНВ!G46</f>
        <v>0</v>
      </c>
      <c r="H46" s="32">
        <f>'9 МЕСЯЦ'!H46+'4 КВ'!H46</f>
        <v>0</v>
      </c>
      <c r="I46" s="68">
        <f t="shared" si="2"/>
        <v>0</v>
      </c>
      <c r="J46" s="77">
        <f>'9 МЕСЯЦ'!J46+'4 КВ'!J46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'9 МЕСЯЦ'!C47+'4 КВ'!C47</f>
        <v>0</v>
      </c>
      <c r="D47" s="68">
        <f t="shared" si="0"/>
        <v>0</v>
      </c>
      <c r="E47" s="77">
        <f>'9 МЕСЯЦ'!E47+'4 КВ'!E47</f>
        <v>0</v>
      </c>
      <c r="F47" s="37">
        <f t="shared" si="1"/>
        <v>0</v>
      </c>
      <c r="G47" s="65">
        <f>ЯНВ!G47</f>
        <v>0</v>
      </c>
      <c r="H47" s="32">
        <f>'9 МЕСЯЦ'!H47+'4 КВ'!H47</f>
        <v>0</v>
      </c>
      <c r="I47" s="68">
        <f t="shared" si="2"/>
        <v>0</v>
      </c>
      <c r="J47" s="77">
        <f>'9 МЕСЯЦ'!J47+'4 КВ'!J47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'9 МЕСЯЦ'!C48+'4 КВ'!C48</f>
        <v>0</v>
      </c>
      <c r="D48" s="70">
        <f t="shared" si="0"/>
        <v>0</v>
      </c>
      <c r="E48" s="78">
        <f>'9 МЕСЯЦ'!E48+'4 КВ'!E48</f>
        <v>0</v>
      </c>
      <c r="F48" s="39">
        <f t="shared" si="1"/>
        <v>0</v>
      </c>
      <c r="G48" s="72">
        <f>ЯНВ!G48</f>
        <v>0</v>
      </c>
      <c r="H48" s="60">
        <f>'9 МЕСЯЦ'!H48+'4 КВ'!H48</f>
        <v>0</v>
      </c>
      <c r="I48" s="70">
        <f t="shared" si="2"/>
        <v>0</v>
      </c>
      <c r="J48" s="78">
        <f>'9 МЕСЯЦ'!J48+'4 КВ'!J48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tabSelected="1" zoomScaleSheetLayoutView="100" zoomScalePageLayoutView="0" workbookViewId="0" topLeftCell="A1">
      <pane xSplit="1" ySplit="7" topLeftCell="D25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P49" sqref="P49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34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>
        <v>346</v>
      </c>
      <c r="D8" s="68">
        <f aca="true" t="shared" si="0" ref="D8:D48">B8*C8</f>
        <v>134940</v>
      </c>
      <c r="E8" s="69">
        <v>132400</v>
      </c>
      <c r="F8" s="37">
        <f aca="true" t="shared" si="1" ref="F8:F48">IF(E8=0,0,E8/D8*100)</f>
        <v>98.11768193271084</v>
      </c>
      <c r="G8" s="65">
        <f>ЯНВ!G8</f>
        <v>450</v>
      </c>
      <c r="H8" s="21">
        <v>1608</v>
      </c>
      <c r="I8" s="68">
        <f aca="true" t="shared" si="2" ref="I8:I48">G8*H8</f>
        <v>723600</v>
      </c>
      <c r="J8" s="74">
        <v>710560</v>
      </c>
      <c r="K8" s="37">
        <f aca="true" t="shared" si="3" ref="K8:K48">IF(J8=0,0,J8/I8*100)</f>
        <v>98.19789939192924</v>
      </c>
      <c r="L8" s="47">
        <f aca="true" t="shared" si="4" ref="L8:L48">C8+H8</f>
        <v>1954</v>
      </c>
      <c r="M8" s="73">
        <f aca="true" t="shared" si="5" ref="M8:M48">D8+I8</f>
        <v>858540</v>
      </c>
      <c r="N8" s="73">
        <f aca="true" t="shared" si="6" ref="N8:N48">E8+J8</f>
        <v>842960</v>
      </c>
      <c r="O8" s="37">
        <f aca="true" t="shared" si="7" ref="O8:O48">IF(N8=0,0,N8/M8*100)</f>
        <v>98.18529130850048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>
        <v>346</v>
      </c>
      <c r="D9" s="68">
        <f t="shared" si="0"/>
        <v>10380</v>
      </c>
      <c r="E9" s="69">
        <v>10100</v>
      </c>
      <c r="F9" s="37">
        <f t="shared" si="1"/>
        <v>97.30250481695568</v>
      </c>
      <c r="G9" s="65">
        <f>ЯНВ!G9</f>
        <v>40</v>
      </c>
      <c r="H9" s="21">
        <v>1608</v>
      </c>
      <c r="I9" s="68">
        <f t="shared" si="2"/>
        <v>64320</v>
      </c>
      <c r="J9" s="74">
        <v>62900</v>
      </c>
      <c r="K9" s="37">
        <f t="shared" si="3"/>
        <v>97.79228855721394</v>
      </c>
      <c r="L9" s="47">
        <f t="shared" si="4"/>
        <v>1954</v>
      </c>
      <c r="M9" s="73">
        <f t="shared" si="5"/>
        <v>74700</v>
      </c>
      <c r="N9" s="73">
        <f t="shared" si="6"/>
        <v>73000</v>
      </c>
      <c r="O9" s="37">
        <f t="shared" si="7"/>
        <v>97.72423025435074</v>
      </c>
    </row>
    <row r="10" spans="1:15" ht="12.75">
      <c r="A10" s="56" t="str">
        <f>ЯНВ!A10</f>
        <v>сметана</v>
      </c>
      <c r="B10" s="66">
        <f>ЯНВ!B10</f>
        <v>9</v>
      </c>
      <c r="C10" s="21">
        <v>346</v>
      </c>
      <c r="D10" s="68">
        <f t="shared" si="0"/>
        <v>3114</v>
      </c>
      <c r="E10" s="69">
        <v>3010</v>
      </c>
      <c r="F10" s="37">
        <f t="shared" si="1"/>
        <v>96.66024405908799</v>
      </c>
      <c r="G10" s="65">
        <f>ЯНВ!G10</f>
        <v>11</v>
      </c>
      <c r="H10" s="21">
        <v>1608</v>
      </c>
      <c r="I10" s="68">
        <f t="shared" si="2"/>
        <v>17688</v>
      </c>
      <c r="J10" s="74">
        <v>17490</v>
      </c>
      <c r="K10" s="37">
        <f t="shared" si="3"/>
        <v>98.88059701492537</v>
      </c>
      <c r="L10" s="47">
        <f t="shared" si="4"/>
        <v>1954</v>
      </c>
      <c r="M10" s="73">
        <f t="shared" si="5"/>
        <v>20802</v>
      </c>
      <c r="N10" s="73">
        <f t="shared" si="6"/>
        <v>20500</v>
      </c>
      <c r="O10" s="37">
        <f t="shared" si="7"/>
        <v>98.54821651764254</v>
      </c>
    </row>
    <row r="11" spans="1:15" ht="12.75">
      <c r="A11" s="56" t="str">
        <f>ЯНВ!A11</f>
        <v>сыр</v>
      </c>
      <c r="B11" s="66">
        <f>ЯНВ!B11</f>
        <v>4</v>
      </c>
      <c r="C11" s="21">
        <v>346</v>
      </c>
      <c r="D11" s="68">
        <f t="shared" si="0"/>
        <v>1384</v>
      </c>
      <c r="E11" s="69">
        <v>1324</v>
      </c>
      <c r="F11" s="37">
        <f t="shared" si="1"/>
        <v>95.66473988439307</v>
      </c>
      <c r="G11" s="65">
        <f>ЯНВ!G11</f>
        <v>6</v>
      </c>
      <c r="H11" s="21">
        <v>1608</v>
      </c>
      <c r="I11" s="68">
        <f t="shared" si="2"/>
        <v>9648</v>
      </c>
      <c r="J11" s="74">
        <v>9236</v>
      </c>
      <c r="K11" s="37">
        <f t="shared" si="3"/>
        <v>95.72968490878938</v>
      </c>
      <c r="L11" s="47">
        <f t="shared" si="4"/>
        <v>1954</v>
      </c>
      <c r="M11" s="73">
        <f t="shared" si="5"/>
        <v>11032</v>
      </c>
      <c r="N11" s="73">
        <f t="shared" si="6"/>
        <v>10560</v>
      </c>
      <c r="O11" s="37">
        <f t="shared" si="7"/>
        <v>95.72153734590283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>
        <v>346</v>
      </c>
      <c r="D12" s="68">
        <f t="shared" si="0"/>
        <v>17300</v>
      </c>
      <c r="E12" s="69">
        <v>17000</v>
      </c>
      <c r="F12" s="37">
        <f t="shared" si="1"/>
        <v>98.26589595375722</v>
      </c>
      <c r="G12" s="65">
        <f>ЯНВ!G12</f>
        <v>55</v>
      </c>
      <c r="H12" s="21">
        <v>1608</v>
      </c>
      <c r="I12" s="68">
        <f t="shared" si="2"/>
        <v>88440</v>
      </c>
      <c r="J12" s="74">
        <v>86500</v>
      </c>
      <c r="K12" s="37">
        <f t="shared" si="3"/>
        <v>97.8064224332881</v>
      </c>
      <c r="L12" s="47">
        <f t="shared" si="4"/>
        <v>1954</v>
      </c>
      <c r="M12" s="73">
        <f t="shared" si="5"/>
        <v>105740</v>
      </c>
      <c r="N12" s="73">
        <f t="shared" si="6"/>
        <v>103500</v>
      </c>
      <c r="O12" s="37">
        <f t="shared" si="7"/>
        <v>97.88159636845091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>
        <v>346</v>
      </c>
      <c r="D13" s="68">
        <f t="shared" si="0"/>
        <v>6920</v>
      </c>
      <c r="E13" s="69">
        <v>6700</v>
      </c>
      <c r="F13" s="37">
        <f t="shared" si="1"/>
        <v>96.82080924855492</v>
      </c>
      <c r="G13" s="65">
        <f>ЯНВ!G13</f>
        <v>24</v>
      </c>
      <c r="H13" s="21">
        <v>1608</v>
      </c>
      <c r="I13" s="68">
        <f t="shared" si="2"/>
        <v>38592</v>
      </c>
      <c r="J13" s="74">
        <v>37600</v>
      </c>
      <c r="K13" s="37">
        <f t="shared" si="3"/>
        <v>97.42951907131011</v>
      </c>
      <c r="L13" s="47">
        <f t="shared" si="4"/>
        <v>1954</v>
      </c>
      <c r="M13" s="73">
        <f t="shared" si="5"/>
        <v>45512</v>
      </c>
      <c r="N13" s="73">
        <f t="shared" si="6"/>
        <v>44300</v>
      </c>
      <c r="O13" s="37">
        <f t="shared" si="7"/>
        <v>97.33696607488135</v>
      </c>
    </row>
    <row r="14" spans="1:15" ht="12.75">
      <c r="A14" s="56" t="str">
        <f>ЯНВ!A14</f>
        <v>субпродукты</v>
      </c>
      <c r="B14" s="66">
        <f>ЯНВ!B14</f>
        <v>20</v>
      </c>
      <c r="C14" s="21">
        <v>346</v>
      </c>
      <c r="D14" s="68">
        <f t="shared" si="0"/>
        <v>6920</v>
      </c>
      <c r="E14" s="69">
        <v>6800</v>
      </c>
      <c r="F14" s="37">
        <f t="shared" si="1"/>
        <v>98.26589595375722</v>
      </c>
      <c r="G14" s="65">
        <f>ЯНВ!G14</f>
        <v>25</v>
      </c>
      <c r="H14" s="21">
        <v>1608</v>
      </c>
      <c r="I14" s="68">
        <f t="shared" si="2"/>
        <v>40200</v>
      </c>
      <c r="J14" s="74">
        <v>39400</v>
      </c>
      <c r="K14" s="37">
        <f t="shared" si="3"/>
        <v>98.00995024875621</v>
      </c>
      <c r="L14" s="47">
        <f t="shared" si="4"/>
        <v>1954</v>
      </c>
      <c r="M14" s="73">
        <f t="shared" si="5"/>
        <v>47120</v>
      </c>
      <c r="N14" s="73">
        <f t="shared" si="6"/>
        <v>46200</v>
      </c>
      <c r="O14" s="37">
        <f t="shared" si="7"/>
        <v>98.04753820033956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>
        <v>346</v>
      </c>
      <c r="D15" s="68">
        <f t="shared" si="0"/>
        <v>11072</v>
      </c>
      <c r="E15" s="69">
        <v>10800</v>
      </c>
      <c r="F15" s="37">
        <f t="shared" si="1"/>
        <v>97.54335260115607</v>
      </c>
      <c r="G15" s="65">
        <f>ЯНВ!G15</f>
        <v>37</v>
      </c>
      <c r="H15" s="21">
        <v>1608</v>
      </c>
      <c r="I15" s="68">
        <f t="shared" si="2"/>
        <v>59496</v>
      </c>
      <c r="J15" s="74">
        <v>57450</v>
      </c>
      <c r="K15" s="37">
        <f t="shared" si="3"/>
        <v>96.56111335215812</v>
      </c>
      <c r="L15" s="47">
        <f t="shared" si="4"/>
        <v>1954</v>
      </c>
      <c r="M15" s="73">
        <f t="shared" si="5"/>
        <v>70568</v>
      </c>
      <c r="N15" s="73">
        <f t="shared" si="6"/>
        <v>68250</v>
      </c>
      <c r="O15" s="37">
        <f t="shared" si="7"/>
        <v>96.7152250311756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>
        <v>346</v>
      </c>
      <c r="D16" s="68">
        <f t="shared" si="0"/>
        <v>346</v>
      </c>
      <c r="E16" s="69">
        <v>340</v>
      </c>
      <c r="F16" s="37">
        <f t="shared" si="1"/>
        <v>98.26589595375722</v>
      </c>
      <c r="G16" s="65">
        <f>ЯНВ!G16</f>
        <v>1</v>
      </c>
      <c r="H16" s="21">
        <v>1608</v>
      </c>
      <c r="I16" s="68">
        <f t="shared" si="2"/>
        <v>1608</v>
      </c>
      <c r="J16" s="74">
        <v>1560</v>
      </c>
      <c r="K16" s="37">
        <f t="shared" si="3"/>
        <v>97.01492537313433</v>
      </c>
      <c r="L16" s="47">
        <f t="shared" si="4"/>
        <v>1954</v>
      </c>
      <c r="M16" s="73">
        <f t="shared" si="5"/>
        <v>1954</v>
      </c>
      <c r="N16" s="73">
        <f t="shared" si="6"/>
        <v>1900</v>
      </c>
      <c r="O16" s="37">
        <f t="shared" si="7"/>
        <v>97.23643807574207</v>
      </c>
    </row>
    <row r="17" spans="1:15" ht="12.75">
      <c r="A17" s="56" t="str">
        <f>ЯНВ!A17</f>
        <v>картофель</v>
      </c>
      <c r="B17" s="66">
        <f>ЯНВ!B17</f>
        <v>120</v>
      </c>
      <c r="C17" s="21">
        <v>346</v>
      </c>
      <c r="D17" s="68">
        <f t="shared" si="0"/>
        <v>41520</v>
      </c>
      <c r="E17" s="69">
        <v>40890</v>
      </c>
      <c r="F17" s="37">
        <f t="shared" si="1"/>
        <v>98.48265895953757</v>
      </c>
      <c r="G17" s="65">
        <f>ЯНВ!G17</f>
        <v>140</v>
      </c>
      <c r="H17" s="21">
        <v>1608</v>
      </c>
      <c r="I17" s="68">
        <f t="shared" si="2"/>
        <v>225120</v>
      </c>
      <c r="J17" s="74">
        <v>218900</v>
      </c>
      <c r="K17" s="37">
        <f t="shared" si="3"/>
        <v>97.23702914001422</v>
      </c>
      <c r="L17" s="47">
        <f t="shared" si="4"/>
        <v>1954</v>
      </c>
      <c r="M17" s="73">
        <f t="shared" si="5"/>
        <v>266640</v>
      </c>
      <c r="N17" s="73">
        <f t="shared" si="6"/>
        <v>259790</v>
      </c>
      <c r="O17" s="37">
        <f t="shared" si="7"/>
        <v>97.43099309930993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>
        <v>346</v>
      </c>
      <c r="D18" s="68">
        <f t="shared" si="0"/>
        <v>62280</v>
      </c>
      <c r="E18" s="69">
        <v>60800</v>
      </c>
      <c r="F18" s="37">
        <f t="shared" si="1"/>
        <v>97.62363519588953</v>
      </c>
      <c r="G18" s="65">
        <f>ЯНВ!G18</f>
        <v>220</v>
      </c>
      <c r="H18" s="21">
        <v>1608</v>
      </c>
      <c r="I18" s="68">
        <f t="shared" si="2"/>
        <v>353760</v>
      </c>
      <c r="J18" s="74">
        <v>345700</v>
      </c>
      <c r="K18" s="37">
        <f t="shared" si="3"/>
        <v>97.72161917684305</v>
      </c>
      <c r="L18" s="47">
        <f t="shared" si="4"/>
        <v>1954</v>
      </c>
      <c r="M18" s="73">
        <f t="shared" si="5"/>
        <v>416040</v>
      </c>
      <c r="N18" s="73">
        <f t="shared" si="6"/>
        <v>406500</v>
      </c>
      <c r="O18" s="37">
        <f t="shared" si="7"/>
        <v>97.70695125468704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>
        <v>346</v>
      </c>
      <c r="D19" s="68">
        <f t="shared" si="0"/>
        <v>32870</v>
      </c>
      <c r="E19" s="69">
        <v>31900</v>
      </c>
      <c r="F19" s="37">
        <f t="shared" si="1"/>
        <v>97.04898083358687</v>
      </c>
      <c r="G19" s="65">
        <f>ЯНВ!G19</f>
        <v>100</v>
      </c>
      <c r="H19" s="21">
        <v>1608</v>
      </c>
      <c r="I19" s="68">
        <f t="shared" si="2"/>
        <v>160800</v>
      </c>
      <c r="J19" s="74">
        <v>155800</v>
      </c>
      <c r="K19" s="37">
        <f t="shared" si="3"/>
        <v>96.8905472636816</v>
      </c>
      <c r="L19" s="47">
        <f t="shared" si="4"/>
        <v>1954</v>
      </c>
      <c r="M19" s="73">
        <f t="shared" si="5"/>
        <v>193670</v>
      </c>
      <c r="N19" s="73">
        <f t="shared" si="6"/>
        <v>187700</v>
      </c>
      <c r="O19" s="37">
        <f t="shared" si="7"/>
        <v>96.91743687716219</v>
      </c>
    </row>
    <row r="20" spans="1:15" ht="12.75">
      <c r="A20" s="56" t="str">
        <f>ЯНВ!A20</f>
        <v>фрукты сухие</v>
      </c>
      <c r="B20" s="66">
        <f>ЯНВ!B20</f>
        <v>9</v>
      </c>
      <c r="C20" s="21">
        <v>346</v>
      </c>
      <c r="D20" s="68">
        <f t="shared" si="0"/>
        <v>3114</v>
      </c>
      <c r="E20" s="69">
        <v>3060</v>
      </c>
      <c r="F20" s="37">
        <f t="shared" si="1"/>
        <v>98.26589595375722</v>
      </c>
      <c r="G20" s="65">
        <f>ЯНВ!G20</f>
        <v>11</v>
      </c>
      <c r="H20" s="21">
        <v>1608</v>
      </c>
      <c r="I20" s="68">
        <f t="shared" si="2"/>
        <v>17688</v>
      </c>
      <c r="J20" s="74">
        <v>17200</v>
      </c>
      <c r="K20" s="37">
        <f t="shared" si="3"/>
        <v>97.24106739032112</v>
      </c>
      <c r="L20" s="47">
        <f t="shared" si="4"/>
        <v>1954</v>
      </c>
      <c r="M20" s="73">
        <f t="shared" si="5"/>
        <v>20802</v>
      </c>
      <c r="N20" s="73">
        <f t="shared" si="6"/>
        <v>20260</v>
      </c>
      <c r="O20" s="37">
        <f t="shared" si="7"/>
        <v>97.39448129987501</v>
      </c>
    </row>
    <row r="21" spans="1:15" ht="12.75">
      <c r="A21" s="56" t="str">
        <f>ЯНВ!A21</f>
        <v>соки</v>
      </c>
      <c r="B21" s="66">
        <f>ЯНВ!B21</f>
        <v>100</v>
      </c>
      <c r="C21" s="21">
        <v>346</v>
      </c>
      <c r="D21" s="68">
        <f t="shared" si="0"/>
        <v>34600</v>
      </c>
      <c r="E21" s="69">
        <v>33500</v>
      </c>
      <c r="F21" s="37">
        <f t="shared" si="1"/>
        <v>96.82080924855492</v>
      </c>
      <c r="G21" s="65">
        <f>ЯНВ!G21</f>
        <v>100</v>
      </c>
      <c r="H21" s="21">
        <v>1608</v>
      </c>
      <c r="I21" s="68">
        <f t="shared" si="2"/>
        <v>160800</v>
      </c>
      <c r="J21" s="74">
        <v>158300</v>
      </c>
      <c r="K21" s="37">
        <f t="shared" si="3"/>
        <v>98.44527363184079</v>
      </c>
      <c r="L21" s="47">
        <f t="shared" si="4"/>
        <v>1954</v>
      </c>
      <c r="M21" s="73">
        <f t="shared" si="5"/>
        <v>195400</v>
      </c>
      <c r="N21" s="73">
        <f t="shared" si="6"/>
        <v>191800</v>
      </c>
      <c r="O21" s="37">
        <f t="shared" si="7"/>
        <v>98.15762538382803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>
        <v>1608</v>
      </c>
      <c r="I22" s="68">
        <f t="shared" si="2"/>
        <v>80400</v>
      </c>
      <c r="J22" s="74">
        <v>78600</v>
      </c>
      <c r="K22" s="37">
        <f t="shared" si="3"/>
        <v>97.76119402985076</v>
      </c>
      <c r="L22" s="47">
        <f t="shared" si="4"/>
        <v>1608</v>
      </c>
      <c r="M22" s="73">
        <f t="shared" si="5"/>
        <v>80400</v>
      </c>
      <c r="N22" s="73">
        <f t="shared" si="6"/>
        <v>78600</v>
      </c>
      <c r="O22" s="37">
        <f t="shared" si="7"/>
        <v>97.76119402985076</v>
      </c>
    </row>
    <row r="23" spans="1:15" ht="12.75">
      <c r="A23" s="56" t="str">
        <f>ЯНВ!A23</f>
        <v>хлеб ржаной</v>
      </c>
      <c r="B23" s="66">
        <f>ЯНВ!B23</f>
        <v>40</v>
      </c>
      <c r="C23" s="21">
        <v>346</v>
      </c>
      <c r="D23" s="68">
        <f t="shared" si="0"/>
        <v>13840</v>
      </c>
      <c r="E23" s="69">
        <v>13500</v>
      </c>
      <c r="F23" s="37">
        <f t="shared" si="1"/>
        <v>97.54335260115607</v>
      </c>
      <c r="G23" s="65">
        <f>ЯНВ!G23</f>
        <v>50</v>
      </c>
      <c r="H23" s="21">
        <v>1608</v>
      </c>
      <c r="I23" s="68">
        <f t="shared" si="2"/>
        <v>80400</v>
      </c>
      <c r="J23" s="74">
        <v>79500</v>
      </c>
      <c r="K23" s="37">
        <f t="shared" si="3"/>
        <v>98.88059701492537</v>
      </c>
      <c r="L23" s="47">
        <f t="shared" si="4"/>
        <v>1954</v>
      </c>
      <c r="M23" s="73">
        <f t="shared" si="5"/>
        <v>94240</v>
      </c>
      <c r="N23" s="73">
        <f t="shared" si="6"/>
        <v>93000</v>
      </c>
      <c r="O23" s="37">
        <f t="shared" si="7"/>
        <v>98.68421052631578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>
        <v>346</v>
      </c>
      <c r="D24" s="68">
        <f t="shared" si="0"/>
        <v>20760</v>
      </c>
      <c r="E24" s="69">
        <v>20500</v>
      </c>
      <c r="F24" s="37">
        <f t="shared" si="1"/>
        <v>98.74759152215799</v>
      </c>
      <c r="G24" s="65">
        <f>ЯНВ!G24</f>
        <v>80</v>
      </c>
      <c r="H24" s="21">
        <v>1608</v>
      </c>
      <c r="I24" s="68">
        <f t="shared" si="2"/>
        <v>128640</v>
      </c>
      <c r="J24" s="74">
        <v>127500</v>
      </c>
      <c r="K24" s="37">
        <f t="shared" si="3"/>
        <v>99.11380597014924</v>
      </c>
      <c r="L24" s="47">
        <f t="shared" si="4"/>
        <v>1954</v>
      </c>
      <c r="M24" s="73">
        <f t="shared" si="5"/>
        <v>149400</v>
      </c>
      <c r="N24" s="73">
        <f t="shared" si="6"/>
        <v>148000</v>
      </c>
      <c r="O24" s="37">
        <f t="shared" si="7"/>
        <v>99.06291834002677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>
        <v>346</v>
      </c>
      <c r="D25" s="68">
        <f t="shared" si="0"/>
        <v>10380</v>
      </c>
      <c r="E25" s="69">
        <v>10100</v>
      </c>
      <c r="F25" s="37">
        <f t="shared" si="1"/>
        <v>97.30250481695568</v>
      </c>
      <c r="G25" s="65">
        <f>ЯНВ!G25</f>
        <v>43</v>
      </c>
      <c r="H25" s="21">
        <v>1608</v>
      </c>
      <c r="I25" s="68">
        <f t="shared" si="2"/>
        <v>69144</v>
      </c>
      <c r="J25" s="74">
        <v>67800</v>
      </c>
      <c r="K25" s="37">
        <f t="shared" si="3"/>
        <v>98.05623047552933</v>
      </c>
      <c r="L25" s="47">
        <f t="shared" si="4"/>
        <v>1954</v>
      </c>
      <c r="M25" s="73">
        <f t="shared" si="5"/>
        <v>79524</v>
      </c>
      <c r="N25" s="73">
        <f t="shared" si="6"/>
        <v>77900</v>
      </c>
      <c r="O25" s="37">
        <f t="shared" si="7"/>
        <v>97.95784920275639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>
        <v>346</v>
      </c>
      <c r="D26" s="68">
        <f t="shared" si="0"/>
        <v>2768</v>
      </c>
      <c r="E26" s="69">
        <v>2700</v>
      </c>
      <c r="F26" s="37">
        <f t="shared" si="1"/>
        <v>97.54335260115607</v>
      </c>
      <c r="G26" s="65">
        <f>ЯНВ!G26</f>
        <v>12</v>
      </c>
      <c r="H26" s="21">
        <v>1608</v>
      </c>
      <c r="I26" s="68">
        <f t="shared" si="2"/>
        <v>19296</v>
      </c>
      <c r="J26" s="74">
        <v>18700</v>
      </c>
      <c r="K26" s="37">
        <f t="shared" si="3"/>
        <v>96.91127694859038</v>
      </c>
      <c r="L26" s="47">
        <f t="shared" si="4"/>
        <v>1954</v>
      </c>
      <c r="M26" s="73">
        <f t="shared" si="5"/>
        <v>22064</v>
      </c>
      <c r="N26" s="73">
        <f t="shared" si="6"/>
        <v>21400</v>
      </c>
      <c r="O26" s="37">
        <f t="shared" si="7"/>
        <v>96.99057287889775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>
        <v>346</v>
      </c>
      <c r="D27" s="68">
        <f t="shared" si="0"/>
        <v>8650</v>
      </c>
      <c r="E27" s="69">
        <v>4350</v>
      </c>
      <c r="F27" s="37">
        <f t="shared" si="1"/>
        <v>50.28901734104046</v>
      </c>
      <c r="G27" s="65">
        <f>ЯНВ!G27</f>
        <v>29</v>
      </c>
      <c r="H27" s="21">
        <v>1608</v>
      </c>
      <c r="I27" s="68">
        <f t="shared" si="2"/>
        <v>46632</v>
      </c>
      <c r="J27" s="74">
        <v>23350</v>
      </c>
      <c r="K27" s="37">
        <f t="shared" si="3"/>
        <v>50.072911305541254</v>
      </c>
      <c r="L27" s="47">
        <f t="shared" si="4"/>
        <v>1954</v>
      </c>
      <c r="M27" s="73">
        <f t="shared" si="5"/>
        <v>55282</v>
      </c>
      <c r="N27" s="73">
        <f t="shared" si="6"/>
        <v>27700</v>
      </c>
      <c r="O27" s="37">
        <f t="shared" si="7"/>
        <v>50.106725516442964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>
        <v>346</v>
      </c>
      <c r="D28" s="68">
        <f t="shared" si="0"/>
        <v>692</v>
      </c>
      <c r="E28" s="69">
        <v>680</v>
      </c>
      <c r="F28" s="37">
        <f t="shared" si="1"/>
        <v>98.26589595375722</v>
      </c>
      <c r="G28" s="65">
        <f>ЯНВ!G28</f>
        <v>3</v>
      </c>
      <c r="H28" s="21">
        <v>1608</v>
      </c>
      <c r="I28" s="68">
        <f t="shared" si="2"/>
        <v>4824</v>
      </c>
      <c r="J28" s="74">
        <v>4720</v>
      </c>
      <c r="K28" s="37">
        <f t="shared" si="3"/>
        <v>97.8441127694859</v>
      </c>
      <c r="L28" s="47">
        <f t="shared" si="4"/>
        <v>1954</v>
      </c>
      <c r="M28" s="73">
        <f t="shared" si="5"/>
        <v>5516</v>
      </c>
      <c r="N28" s="73">
        <f t="shared" si="6"/>
        <v>5400</v>
      </c>
      <c r="O28" s="37">
        <f t="shared" si="7"/>
        <v>97.89702683103698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>
        <v>346</v>
      </c>
      <c r="D29" s="68">
        <f t="shared" si="0"/>
        <v>6228</v>
      </c>
      <c r="E29" s="69">
        <v>6100</v>
      </c>
      <c r="F29" s="37">
        <f t="shared" si="1"/>
        <v>97.94476557482338</v>
      </c>
      <c r="G29" s="65">
        <f>ЯНВ!G29</f>
        <v>21</v>
      </c>
      <c r="H29" s="21">
        <v>1608</v>
      </c>
      <c r="I29" s="68">
        <f t="shared" si="2"/>
        <v>33768</v>
      </c>
      <c r="J29" s="74">
        <v>32800</v>
      </c>
      <c r="K29" s="37">
        <f t="shared" si="3"/>
        <v>97.13338071547027</v>
      </c>
      <c r="L29" s="47">
        <f t="shared" si="4"/>
        <v>1954</v>
      </c>
      <c r="M29" s="73">
        <f t="shared" si="5"/>
        <v>39996</v>
      </c>
      <c r="N29" s="73">
        <f t="shared" si="6"/>
        <v>38900</v>
      </c>
      <c r="O29" s="37">
        <f t="shared" si="7"/>
        <v>97.25972597259725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>
        <v>346</v>
      </c>
      <c r="D30" s="68">
        <f t="shared" si="0"/>
        <v>3114</v>
      </c>
      <c r="E30" s="69">
        <v>3030</v>
      </c>
      <c r="F30" s="37">
        <f t="shared" si="1"/>
        <v>97.30250481695568</v>
      </c>
      <c r="G30" s="65">
        <f>ЯНВ!G30</f>
        <v>11</v>
      </c>
      <c r="H30" s="21">
        <v>1608</v>
      </c>
      <c r="I30" s="68">
        <f t="shared" si="2"/>
        <v>17688</v>
      </c>
      <c r="J30" s="74">
        <v>17100</v>
      </c>
      <c r="K30" s="37">
        <f t="shared" si="3"/>
        <v>96.67571234735414</v>
      </c>
      <c r="L30" s="47">
        <f t="shared" si="4"/>
        <v>1954</v>
      </c>
      <c r="M30" s="73">
        <f t="shared" si="5"/>
        <v>20802</v>
      </c>
      <c r="N30" s="73">
        <f t="shared" si="6"/>
        <v>20130</v>
      </c>
      <c r="O30" s="37">
        <f t="shared" si="7"/>
        <v>96.76954139025094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>
        <v>346</v>
      </c>
      <c r="D31" s="68">
        <f t="shared" si="0"/>
        <v>4152</v>
      </c>
      <c r="E31" s="69">
        <v>4050</v>
      </c>
      <c r="F31" s="37">
        <f t="shared" si="1"/>
        <v>97.54335260115607</v>
      </c>
      <c r="G31" s="65">
        <f>ЯНВ!G31</f>
        <v>20</v>
      </c>
      <c r="H31" s="21">
        <v>1608</v>
      </c>
      <c r="I31" s="68">
        <f t="shared" si="2"/>
        <v>32160</v>
      </c>
      <c r="J31" s="74">
        <v>31600</v>
      </c>
      <c r="K31" s="37">
        <f t="shared" si="3"/>
        <v>98.2587064676617</v>
      </c>
      <c r="L31" s="47">
        <f t="shared" si="4"/>
        <v>1954</v>
      </c>
      <c r="M31" s="73">
        <f t="shared" si="5"/>
        <v>36312</v>
      </c>
      <c r="N31" s="73">
        <f t="shared" si="6"/>
        <v>35650</v>
      </c>
      <c r="O31" s="37">
        <f t="shared" si="7"/>
        <v>98.17691121392377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>
        <v>346</v>
      </c>
      <c r="D32" s="68">
        <f t="shared" si="0"/>
        <v>173</v>
      </c>
      <c r="E32" s="69">
        <v>170</v>
      </c>
      <c r="F32" s="37">
        <f t="shared" si="1"/>
        <v>98.26589595375722</v>
      </c>
      <c r="G32" s="65">
        <f>ЯНВ!G32</f>
        <v>0.6</v>
      </c>
      <c r="H32" s="21">
        <v>1608</v>
      </c>
      <c r="I32" s="68">
        <f t="shared" si="2"/>
        <v>964.8</v>
      </c>
      <c r="J32" s="74">
        <v>944</v>
      </c>
      <c r="K32" s="37">
        <f t="shared" si="3"/>
        <v>97.84411276948592</v>
      </c>
      <c r="L32" s="47">
        <f t="shared" si="4"/>
        <v>1954</v>
      </c>
      <c r="M32" s="73">
        <f t="shared" si="5"/>
        <v>1137.8</v>
      </c>
      <c r="N32" s="73">
        <f t="shared" si="6"/>
        <v>1114</v>
      </c>
      <c r="O32" s="37">
        <f t="shared" si="7"/>
        <v>97.90824397960978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>
        <v>346</v>
      </c>
      <c r="D33" s="68">
        <f t="shared" si="0"/>
        <v>173</v>
      </c>
      <c r="E33" s="69">
        <v>168</v>
      </c>
      <c r="F33" s="37">
        <f t="shared" si="1"/>
        <v>97.10982658959537</v>
      </c>
      <c r="G33" s="65">
        <f>ЯНВ!G33</f>
        <v>0.6</v>
      </c>
      <c r="H33" s="21">
        <v>1608</v>
      </c>
      <c r="I33" s="68">
        <f t="shared" si="2"/>
        <v>964.8</v>
      </c>
      <c r="J33" s="74">
        <v>948</v>
      </c>
      <c r="K33" s="37">
        <f t="shared" si="3"/>
        <v>98.2587064676617</v>
      </c>
      <c r="L33" s="47">
        <f t="shared" si="4"/>
        <v>1954</v>
      </c>
      <c r="M33" s="73">
        <f t="shared" si="5"/>
        <v>1137.8</v>
      </c>
      <c r="N33" s="73">
        <f t="shared" si="6"/>
        <v>1116</v>
      </c>
      <c r="O33" s="37">
        <f t="shared" si="7"/>
        <v>98.08402179644929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>
        <v>346</v>
      </c>
      <c r="D34" s="68">
        <f t="shared" si="0"/>
        <v>346</v>
      </c>
      <c r="E34" s="69">
        <v>335</v>
      </c>
      <c r="F34" s="37">
        <f t="shared" si="1"/>
        <v>96.82080924855492</v>
      </c>
      <c r="G34" s="65">
        <f>ЯНВ!G34</f>
        <v>1.2</v>
      </c>
      <c r="H34" s="21">
        <v>1608</v>
      </c>
      <c r="I34" s="68">
        <f t="shared" si="2"/>
        <v>1929.6</v>
      </c>
      <c r="J34" s="74">
        <v>1890</v>
      </c>
      <c r="K34" s="37">
        <f t="shared" si="3"/>
        <v>97.94776119402985</v>
      </c>
      <c r="L34" s="47">
        <f t="shared" si="4"/>
        <v>1954</v>
      </c>
      <c r="M34" s="73">
        <f t="shared" si="5"/>
        <v>2275.6</v>
      </c>
      <c r="N34" s="73">
        <f t="shared" si="6"/>
        <v>2225</v>
      </c>
      <c r="O34" s="37">
        <f t="shared" si="7"/>
        <v>97.77641061698013</v>
      </c>
    </row>
    <row r="35" spans="1:15" ht="12.75">
      <c r="A35" s="56" t="str">
        <f>ЯНВ!A35</f>
        <v>дрожжи</v>
      </c>
      <c r="B35" s="66">
        <f>ЯНВ!B35</f>
        <v>0.4</v>
      </c>
      <c r="C35" s="21">
        <v>346</v>
      </c>
      <c r="D35" s="68">
        <f t="shared" si="0"/>
        <v>138.4</v>
      </c>
      <c r="E35" s="69">
        <v>70</v>
      </c>
      <c r="F35" s="37">
        <f t="shared" si="1"/>
        <v>50.57803468208092</v>
      </c>
      <c r="G35" s="65">
        <f>ЯНВ!G35</f>
        <v>0.5</v>
      </c>
      <c r="H35" s="21">
        <v>1608</v>
      </c>
      <c r="I35" s="68">
        <f t="shared" si="2"/>
        <v>804</v>
      </c>
      <c r="J35" s="74">
        <v>403</v>
      </c>
      <c r="K35" s="37">
        <f t="shared" si="3"/>
        <v>50.124378109452735</v>
      </c>
      <c r="L35" s="47">
        <f t="shared" si="4"/>
        <v>1954</v>
      </c>
      <c r="M35" s="73">
        <f t="shared" si="5"/>
        <v>942.4</v>
      </c>
      <c r="N35" s="73">
        <f t="shared" si="6"/>
        <v>473</v>
      </c>
      <c r="O35" s="37">
        <f t="shared" si="7"/>
        <v>50.19100169779287</v>
      </c>
    </row>
    <row r="36" spans="1:15" ht="12.75">
      <c r="A36" s="56" t="str">
        <f>ЯНВ!A36</f>
        <v>сахар</v>
      </c>
      <c r="B36" s="66">
        <f>ЯНВ!B36</f>
        <v>25</v>
      </c>
      <c r="C36" s="21">
        <v>346</v>
      </c>
      <c r="D36" s="68">
        <f t="shared" si="0"/>
        <v>8650</v>
      </c>
      <c r="E36" s="69">
        <v>8350</v>
      </c>
      <c r="F36" s="37">
        <f t="shared" si="1"/>
        <v>96.53179190751445</v>
      </c>
      <c r="G36" s="65">
        <f>ЯНВ!G36</f>
        <v>30</v>
      </c>
      <c r="H36" s="21">
        <v>1608</v>
      </c>
      <c r="I36" s="68">
        <f t="shared" si="2"/>
        <v>48240</v>
      </c>
      <c r="J36" s="74">
        <v>47200</v>
      </c>
      <c r="K36" s="37">
        <f t="shared" si="3"/>
        <v>97.8441127694859</v>
      </c>
      <c r="L36" s="47">
        <f t="shared" si="4"/>
        <v>1954</v>
      </c>
      <c r="M36" s="73">
        <f t="shared" si="5"/>
        <v>56890</v>
      </c>
      <c r="N36" s="73">
        <f t="shared" si="6"/>
        <v>55550</v>
      </c>
      <c r="O36" s="37">
        <f t="shared" si="7"/>
        <v>97.64457725435051</v>
      </c>
    </row>
    <row r="37" spans="1:15" ht="12.75">
      <c r="A37" s="56" t="str">
        <f>ЯНВ!A37</f>
        <v>соль</v>
      </c>
      <c r="B37" s="66">
        <f>ЯНВ!B37</f>
        <v>3</v>
      </c>
      <c r="C37" s="21">
        <v>346</v>
      </c>
      <c r="D37" s="68">
        <f t="shared" si="0"/>
        <v>1038</v>
      </c>
      <c r="E37" s="69">
        <v>1010</v>
      </c>
      <c r="F37" s="37">
        <f t="shared" si="1"/>
        <v>97.30250481695568</v>
      </c>
      <c r="G37" s="65">
        <f>ЯНВ!G37</f>
        <v>5</v>
      </c>
      <c r="H37" s="21">
        <v>1608</v>
      </c>
      <c r="I37" s="68">
        <f t="shared" si="2"/>
        <v>8040</v>
      </c>
      <c r="J37" s="74">
        <v>7800</v>
      </c>
      <c r="K37" s="37">
        <f t="shared" si="3"/>
        <v>97.01492537313433</v>
      </c>
      <c r="L37" s="47">
        <f t="shared" si="4"/>
        <v>1954</v>
      </c>
      <c r="M37" s="73">
        <f t="shared" si="5"/>
        <v>9078</v>
      </c>
      <c r="N37" s="73">
        <f t="shared" si="6"/>
        <v>8810</v>
      </c>
      <c r="O37" s="37">
        <f t="shared" si="7"/>
        <v>97.04780788719982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35" sqref="C35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35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C6:C7"/>
    <mergeCell ref="H6:H7"/>
    <mergeCell ref="L6:L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30" sqref="C30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6" width="11.75390625" style="14" customWidth="1"/>
    <col min="7" max="7" width="11.75390625" style="15" customWidth="1"/>
    <col min="8" max="11" width="11.75390625" style="14" customWidth="1"/>
    <col min="12" max="15" width="11.75390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36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SUM(ЯНВ:МАР!C8)</f>
        <v>659</v>
      </c>
      <c r="D8" s="68">
        <f aca="true" t="shared" si="0" ref="D8:D48">B8*C8</f>
        <v>257010</v>
      </c>
      <c r="E8" s="77">
        <f>SUM(ЯНВ:МАР!E8)</f>
        <v>251400</v>
      </c>
      <c r="F8" s="37">
        <f aca="true" t="shared" si="1" ref="F8:F48">IF(E8=0,0,E8/D8*100)</f>
        <v>97.81720555620403</v>
      </c>
      <c r="G8" s="65">
        <f>ЯНВ!G8</f>
        <v>450</v>
      </c>
      <c r="H8" s="32">
        <f>SUM(ЯНВ:МАР!H8)</f>
        <v>2805</v>
      </c>
      <c r="I8" s="68">
        <f aca="true" t="shared" si="2" ref="I8:I48">G8*H8</f>
        <v>1262250</v>
      </c>
      <c r="J8" s="77">
        <f>SUM(ЯНВ:МАР!J8)</f>
        <v>1236060</v>
      </c>
      <c r="K8" s="37">
        <f aca="true" t="shared" si="3" ref="K8:K48">IF(J8=0,0,J8/I8*100)</f>
        <v>97.92513368983957</v>
      </c>
      <c r="L8" s="47">
        <f aca="true" t="shared" si="4" ref="L8:L48">C8+H8</f>
        <v>3464</v>
      </c>
      <c r="M8" s="73">
        <f aca="true" t="shared" si="5" ref="M8:M48">D8+I8</f>
        <v>1519260</v>
      </c>
      <c r="N8" s="73">
        <f aca="true" t="shared" si="6" ref="N8:N48">E8+J8</f>
        <v>1487460</v>
      </c>
      <c r="O8" s="37">
        <f aca="true" t="shared" si="7" ref="O8:O48">IF(N8=0,0,N8/M8*100)</f>
        <v>97.90687571580902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SUM(ЯНВ:МАР!C9)</f>
        <v>659</v>
      </c>
      <c r="D9" s="68">
        <f t="shared" si="0"/>
        <v>19770</v>
      </c>
      <c r="E9" s="77">
        <f>SUM(ЯНВ:МАР!E9)</f>
        <v>19300</v>
      </c>
      <c r="F9" s="37">
        <f t="shared" si="1"/>
        <v>97.62266059686394</v>
      </c>
      <c r="G9" s="65">
        <f>ЯНВ!G9</f>
        <v>40</v>
      </c>
      <c r="H9" s="32">
        <f>SUM(ЯНВ:МАР!H9)</f>
        <v>2805</v>
      </c>
      <c r="I9" s="68">
        <f t="shared" si="2"/>
        <v>112200</v>
      </c>
      <c r="J9" s="77">
        <f>SUM(ЯНВ:МАР!J9)</f>
        <v>109700</v>
      </c>
      <c r="K9" s="37">
        <f t="shared" si="3"/>
        <v>97.77183600713012</v>
      </c>
      <c r="L9" s="47">
        <f t="shared" si="4"/>
        <v>3464</v>
      </c>
      <c r="M9" s="73">
        <f t="shared" si="5"/>
        <v>131970</v>
      </c>
      <c r="N9" s="73">
        <f t="shared" si="6"/>
        <v>129000</v>
      </c>
      <c r="O9" s="37">
        <f t="shared" si="7"/>
        <v>97.7494885201182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SUM(ЯНВ:МАР!C10)</f>
        <v>659</v>
      </c>
      <c r="D10" s="68">
        <f t="shared" si="0"/>
        <v>5931</v>
      </c>
      <c r="E10" s="77">
        <f>SUM(ЯНВ:МАР!E10)</f>
        <v>5710</v>
      </c>
      <c r="F10" s="37">
        <f t="shared" si="1"/>
        <v>96.27381554543922</v>
      </c>
      <c r="G10" s="65">
        <f>ЯНВ!G10</f>
        <v>11</v>
      </c>
      <c r="H10" s="32">
        <f>SUM(ЯНВ:МАР!H10)</f>
        <v>2805</v>
      </c>
      <c r="I10" s="68">
        <f t="shared" si="2"/>
        <v>30855</v>
      </c>
      <c r="J10" s="77">
        <f>SUM(ЯНВ:МАР!J10)</f>
        <v>30290</v>
      </c>
      <c r="K10" s="37">
        <f t="shared" si="3"/>
        <v>98.16885431858694</v>
      </c>
      <c r="L10" s="47">
        <f t="shared" si="4"/>
        <v>3464</v>
      </c>
      <c r="M10" s="73">
        <f t="shared" si="5"/>
        <v>36786</v>
      </c>
      <c r="N10" s="73">
        <f t="shared" si="6"/>
        <v>36000</v>
      </c>
      <c r="O10" s="37">
        <f t="shared" si="7"/>
        <v>97.8633175664655</v>
      </c>
    </row>
    <row r="11" spans="1:15" ht="12.75">
      <c r="A11" s="56" t="str">
        <f>ЯНВ!A11</f>
        <v>сыр</v>
      </c>
      <c r="B11" s="66">
        <f>ЯНВ!B11</f>
        <v>4</v>
      </c>
      <c r="C11" s="32">
        <f>SUM(ЯНВ:МАР!C11)</f>
        <v>659</v>
      </c>
      <c r="D11" s="68">
        <f t="shared" si="0"/>
        <v>2636</v>
      </c>
      <c r="E11" s="77">
        <f>SUM(ЯНВ:МАР!E11)</f>
        <v>2539</v>
      </c>
      <c r="F11" s="37">
        <f t="shared" si="1"/>
        <v>96.32018209408194</v>
      </c>
      <c r="G11" s="65">
        <f>ЯНВ!G11</f>
        <v>6</v>
      </c>
      <c r="H11" s="32">
        <f>SUM(ЯНВ:МАР!H11)</f>
        <v>2805</v>
      </c>
      <c r="I11" s="68">
        <f t="shared" si="2"/>
        <v>16830</v>
      </c>
      <c r="J11" s="77">
        <f>SUM(ЯНВ:МАР!J11)</f>
        <v>16176</v>
      </c>
      <c r="K11" s="37">
        <f t="shared" si="3"/>
        <v>96.11408199643495</v>
      </c>
      <c r="L11" s="47">
        <f t="shared" si="4"/>
        <v>3464</v>
      </c>
      <c r="M11" s="73">
        <f t="shared" si="5"/>
        <v>19466</v>
      </c>
      <c r="N11" s="73">
        <f t="shared" si="6"/>
        <v>18715</v>
      </c>
      <c r="O11" s="37">
        <f t="shared" si="7"/>
        <v>96.14199116408096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SUM(ЯНВ:МАР!C12)</f>
        <v>659</v>
      </c>
      <c r="D12" s="68">
        <f t="shared" si="0"/>
        <v>32950</v>
      </c>
      <c r="E12" s="77">
        <f>SUM(ЯНВ:МАР!E12)</f>
        <v>32340</v>
      </c>
      <c r="F12" s="37">
        <f t="shared" si="1"/>
        <v>98.14871016691957</v>
      </c>
      <c r="G12" s="65">
        <f>ЯНВ!G12</f>
        <v>55</v>
      </c>
      <c r="H12" s="32">
        <f>SUM(ЯНВ:МАР!H12)</f>
        <v>2805</v>
      </c>
      <c r="I12" s="68">
        <f t="shared" si="2"/>
        <v>154275</v>
      </c>
      <c r="J12" s="77">
        <f>SUM(ЯНВ:МАР!J12)</f>
        <v>151370</v>
      </c>
      <c r="K12" s="37">
        <f t="shared" si="3"/>
        <v>98.11699886566197</v>
      </c>
      <c r="L12" s="47">
        <f t="shared" si="4"/>
        <v>3464</v>
      </c>
      <c r="M12" s="73">
        <f t="shared" si="5"/>
        <v>187225</v>
      </c>
      <c r="N12" s="73">
        <f t="shared" si="6"/>
        <v>183710</v>
      </c>
      <c r="O12" s="37">
        <f t="shared" si="7"/>
        <v>98.12257978368274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SUM(ЯНВ:МАР!C13)</f>
        <v>659</v>
      </c>
      <c r="D13" s="68">
        <f t="shared" si="0"/>
        <v>13180</v>
      </c>
      <c r="E13" s="77">
        <f>SUM(ЯНВ:МАР!E13)</f>
        <v>12850</v>
      </c>
      <c r="F13" s="37">
        <f t="shared" si="1"/>
        <v>97.49620637329286</v>
      </c>
      <c r="G13" s="65">
        <f>ЯНВ!G13</f>
        <v>24</v>
      </c>
      <c r="H13" s="32">
        <f>SUM(ЯНВ:МАР!H13)</f>
        <v>2805</v>
      </c>
      <c r="I13" s="68">
        <f t="shared" si="2"/>
        <v>67320</v>
      </c>
      <c r="J13" s="77">
        <f>SUM(ЯНВ:МАР!J13)</f>
        <v>66250</v>
      </c>
      <c r="K13" s="37">
        <f t="shared" si="3"/>
        <v>98.41057635175282</v>
      </c>
      <c r="L13" s="47">
        <f t="shared" si="4"/>
        <v>3464</v>
      </c>
      <c r="M13" s="73">
        <f t="shared" si="5"/>
        <v>80500</v>
      </c>
      <c r="N13" s="73">
        <f t="shared" si="6"/>
        <v>79100</v>
      </c>
      <c r="O13" s="37">
        <f t="shared" si="7"/>
        <v>98.26086956521739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SUM(ЯНВ:МАР!C14)</f>
        <v>659</v>
      </c>
      <c r="D14" s="68">
        <f t="shared" si="0"/>
        <v>13180</v>
      </c>
      <c r="E14" s="77">
        <f>SUM(ЯНВ:МАР!E14)</f>
        <v>12900</v>
      </c>
      <c r="F14" s="37">
        <f t="shared" si="1"/>
        <v>97.87556904400607</v>
      </c>
      <c r="G14" s="65">
        <f>ЯНВ!G14</f>
        <v>25</v>
      </c>
      <c r="H14" s="32">
        <f>SUM(ЯНВ:МАР!H14)</f>
        <v>2805</v>
      </c>
      <c r="I14" s="68">
        <f t="shared" si="2"/>
        <v>70125</v>
      </c>
      <c r="J14" s="77">
        <f>SUM(ЯНВ:МАР!J14)</f>
        <v>68500</v>
      </c>
      <c r="K14" s="37">
        <f t="shared" si="3"/>
        <v>97.68270944741533</v>
      </c>
      <c r="L14" s="47">
        <f t="shared" si="4"/>
        <v>3464</v>
      </c>
      <c r="M14" s="73">
        <f t="shared" si="5"/>
        <v>83305</v>
      </c>
      <c r="N14" s="73">
        <f t="shared" si="6"/>
        <v>81400</v>
      </c>
      <c r="O14" s="37">
        <f t="shared" si="7"/>
        <v>97.71322249564852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SUM(ЯНВ:МАР!C15)</f>
        <v>659</v>
      </c>
      <c r="D15" s="68">
        <f t="shared" si="0"/>
        <v>21088</v>
      </c>
      <c r="E15" s="77">
        <f>SUM(ЯНВ:МАР!E15)</f>
        <v>20520</v>
      </c>
      <c r="F15" s="37">
        <f t="shared" si="1"/>
        <v>97.30652503793627</v>
      </c>
      <c r="G15" s="65">
        <f>ЯНВ!G15</f>
        <v>37</v>
      </c>
      <c r="H15" s="32">
        <f>SUM(ЯНВ:МАР!H15)</f>
        <v>2805</v>
      </c>
      <c r="I15" s="68">
        <f t="shared" si="2"/>
        <v>103785</v>
      </c>
      <c r="J15" s="77">
        <f>SUM(ЯНВ:МАР!J15)</f>
        <v>101420</v>
      </c>
      <c r="K15" s="37">
        <f t="shared" si="3"/>
        <v>97.72125066242712</v>
      </c>
      <c r="L15" s="47">
        <f t="shared" si="4"/>
        <v>3464</v>
      </c>
      <c r="M15" s="73">
        <f t="shared" si="5"/>
        <v>124873</v>
      </c>
      <c r="N15" s="73">
        <f t="shared" si="6"/>
        <v>121940</v>
      </c>
      <c r="O15" s="37">
        <f t="shared" si="7"/>
        <v>97.65121363305119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SUM(ЯНВ:МАР!C16)</f>
        <v>659</v>
      </c>
      <c r="D16" s="68">
        <f t="shared" si="0"/>
        <v>659</v>
      </c>
      <c r="E16" s="77">
        <f>SUM(ЯНВ:МАР!E16)</f>
        <v>650</v>
      </c>
      <c r="F16" s="37">
        <f t="shared" si="1"/>
        <v>98.63429438543247</v>
      </c>
      <c r="G16" s="65">
        <f>ЯНВ!G16</f>
        <v>1</v>
      </c>
      <c r="H16" s="32">
        <f>SUM(ЯНВ:МАР!H16)</f>
        <v>2805</v>
      </c>
      <c r="I16" s="68">
        <f t="shared" si="2"/>
        <v>2805</v>
      </c>
      <c r="J16" s="77">
        <f>SUM(ЯНВ:МАР!J16)</f>
        <v>2750</v>
      </c>
      <c r="K16" s="37">
        <f t="shared" si="3"/>
        <v>98.0392156862745</v>
      </c>
      <c r="L16" s="47">
        <f t="shared" si="4"/>
        <v>3464</v>
      </c>
      <c r="M16" s="73">
        <f t="shared" si="5"/>
        <v>3464</v>
      </c>
      <c r="N16" s="73">
        <f t="shared" si="6"/>
        <v>3400</v>
      </c>
      <c r="O16" s="37">
        <f t="shared" si="7"/>
        <v>98.15242494226328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SUM(ЯНВ:МАР!C17)</f>
        <v>659</v>
      </c>
      <c r="D17" s="68">
        <f t="shared" si="0"/>
        <v>79080</v>
      </c>
      <c r="E17" s="77">
        <f>SUM(ЯНВ:МАР!E17)</f>
        <v>77870</v>
      </c>
      <c r="F17" s="37">
        <f t="shared" si="1"/>
        <v>98.4699038947901</v>
      </c>
      <c r="G17" s="65">
        <f>ЯНВ!G17</f>
        <v>140</v>
      </c>
      <c r="H17" s="32">
        <f>SUM(ЯНВ:МАР!H17)</f>
        <v>2805</v>
      </c>
      <c r="I17" s="68">
        <f t="shared" si="2"/>
        <v>392700</v>
      </c>
      <c r="J17" s="77">
        <f>SUM(ЯНВ:МАР!J17)</f>
        <v>383350</v>
      </c>
      <c r="K17" s="37">
        <f t="shared" si="3"/>
        <v>97.61904761904762</v>
      </c>
      <c r="L17" s="47">
        <f t="shared" si="4"/>
        <v>3464</v>
      </c>
      <c r="M17" s="73">
        <f t="shared" si="5"/>
        <v>471780</v>
      </c>
      <c r="N17" s="73">
        <f t="shared" si="6"/>
        <v>461220</v>
      </c>
      <c r="O17" s="37">
        <f t="shared" si="7"/>
        <v>97.76166857433549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SUM(ЯНВ:МАР!C18)</f>
        <v>659</v>
      </c>
      <c r="D18" s="68">
        <f t="shared" si="0"/>
        <v>118620</v>
      </c>
      <c r="E18" s="77">
        <f>SUM(ЯНВ:МАР!E18)</f>
        <v>115700</v>
      </c>
      <c r="F18" s="37">
        <f t="shared" si="1"/>
        <v>97.53835778114988</v>
      </c>
      <c r="G18" s="65">
        <f>ЯНВ!G18</f>
        <v>220</v>
      </c>
      <c r="H18" s="32">
        <f>SUM(ЯНВ:МАР!H18)</f>
        <v>2805</v>
      </c>
      <c r="I18" s="68">
        <f t="shared" si="2"/>
        <v>617100</v>
      </c>
      <c r="J18" s="77">
        <f>SUM(ЯНВ:МАР!J18)</f>
        <v>600460</v>
      </c>
      <c r="K18" s="37">
        <f t="shared" si="3"/>
        <v>97.30351644790147</v>
      </c>
      <c r="L18" s="47">
        <f t="shared" si="4"/>
        <v>3464</v>
      </c>
      <c r="M18" s="73">
        <f t="shared" si="5"/>
        <v>735720</v>
      </c>
      <c r="N18" s="73">
        <f t="shared" si="6"/>
        <v>716160</v>
      </c>
      <c r="O18" s="37">
        <f t="shared" si="7"/>
        <v>97.3413798727777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SUM(ЯНВ:МАР!C19)</f>
        <v>659</v>
      </c>
      <c r="D19" s="68">
        <f t="shared" si="0"/>
        <v>62605</v>
      </c>
      <c r="E19" s="77">
        <f>SUM(ЯНВ:МАР!E19)</f>
        <v>60830</v>
      </c>
      <c r="F19" s="37">
        <f t="shared" si="1"/>
        <v>97.16476319782765</v>
      </c>
      <c r="G19" s="65">
        <f>ЯНВ!G19</f>
        <v>100</v>
      </c>
      <c r="H19" s="32">
        <f>SUM(ЯНВ:МАР!H19)</f>
        <v>2805</v>
      </c>
      <c r="I19" s="68">
        <f t="shared" si="2"/>
        <v>280500</v>
      </c>
      <c r="J19" s="77">
        <f>SUM(ЯНВ:МАР!J19)</f>
        <v>273650</v>
      </c>
      <c r="K19" s="37">
        <f t="shared" si="3"/>
        <v>97.55793226381462</v>
      </c>
      <c r="L19" s="47">
        <f t="shared" si="4"/>
        <v>3464</v>
      </c>
      <c r="M19" s="73">
        <f t="shared" si="5"/>
        <v>343105</v>
      </c>
      <c r="N19" s="73">
        <f t="shared" si="6"/>
        <v>334480</v>
      </c>
      <c r="O19" s="37">
        <f t="shared" si="7"/>
        <v>97.48619227350228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SUM(ЯНВ:МАР!C20)</f>
        <v>659</v>
      </c>
      <c r="D20" s="68">
        <f t="shared" si="0"/>
        <v>5931</v>
      </c>
      <c r="E20" s="77">
        <f>SUM(ЯНВ:МАР!E20)</f>
        <v>5800</v>
      </c>
      <c r="F20" s="37">
        <f t="shared" si="1"/>
        <v>97.79126622829203</v>
      </c>
      <c r="G20" s="65">
        <f>ЯНВ!G20</f>
        <v>11</v>
      </c>
      <c r="H20" s="32">
        <f>SUM(ЯНВ:МАР!H20)</f>
        <v>2805</v>
      </c>
      <c r="I20" s="68">
        <f t="shared" si="2"/>
        <v>30855</v>
      </c>
      <c r="J20" s="77">
        <f>SUM(ЯНВ:МАР!J20)</f>
        <v>29960</v>
      </c>
      <c r="K20" s="37">
        <f t="shared" si="3"/>
        <v>97.09933560200939</v>
      </c>
      <c r="L20" s="47">
        <f t="shared" si="4"/>
        <v>3464</v>
      </c>
      <c r="M20" s="73">
        <f t="shared" si="5"/>
        <v>36786</v>
      </c>
      <c r="N20" s="73">
        <f t="shared" si="6"/>
        <v>35760</v>
      </c>
      <c r="O20" s="37">
        <f t="shared" si="7"/>
        <v>97.21089544935573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SUM(ЯНВ:МАР!C21)</f>
        <v>659</v>
      </c>
      <c r="D21" s="68">
        <f t="shared" si="0"/>
        <v>65900</v>
      </c>
      <c r="E21" s="77">
        <f>SUM(ЯНВ:МАР!E21)</f>
        <v>64100</v>
      </c>
      <c r="F21" s="37">
        <f t="shared" si="1"/>
        <v>97.26858877086495</v>
      </c>
      <c r="G21" s="65">
        <f>ЯНВ!G21</f>
        <v>100</v>
      </c>
      <c r="H21" s="32">
        <f>SUM(ЯНВ:МАР!H21)</f>
        <v>2805</v>
      </c>
      <c r="I21" s="68">
        <f t="shared" si="2"/>
        <v>280500</v>
      </c>
      <c r="J21" s="77">
        <f>SUM(ЯНВ:МАР!J21)</f>
        <v>274700</v>
      </c>
      <c r="K21" s="37">
        <f t="shared" si="3"/>
        <v>97.93226381461676</v>
      </c>
      <c r="L21" s="47">
        <f t="shared" si="4"/>
        <v>3464</v>
      </c>
      <c r="M21" s="73">
        <f t="shared" si="5"/>
        <v>346400</v>
      </c>
      <c r="N21" s="73">
        <f t="shared" si="6"/>
        <v>338800</v>
      </c>
      <c r="O21" s="37">
        <f t="shared" si="7"/>
        <v>97.80600461893765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SUM(ЯНВ:МАР!C22)</f>
        <v>0</v>
      </c>
      <c r="D22" s="68">
        <f t="shared" si="0"/>
        <v>0</v>
      </c>
      <c r="E22" s="77">
        <f>SUM(ЯНВ:МАР!E22)</f>
        <v>0</v>
      </c>
      <c r="F22" s="37">
        <f t="shared" si="1"/>
        <v>0</v>
      </c>
      <c r="G22" s="65">
        <f>ЯНВ!G22</f>
        <v>50</v>
      </c>
      <c r="H22" s="32">
        <f>SUM(ЯНВ:МАР!H22)</f>
        <v>2805</v>
      </c>
      <c r="I22" s="68">
        <f t="shared" si="2"/>
        <v>140250</v>
      </c>
      <c r="J22" s="77">
        <f>SUM(ЯНВ:МАР!J22)</f>
        <v>137700</v>
      </c>
      <c r="K22" s="37">
        <f t="shared" si="3"/>
        <v>98.18181818181819</v>
      </c>
      <c r="L22" s="47">
        <f t="shared" si="4"/>
        <v>2805</v>
      </c>
      <c r="M22" s="73">
        <f t="shared" si="5"/>
        <v>140250</v>
      </c>
      <c r="N22" s="73">
        <f t="shared" si="6"/>
        <v>137700</v>
      </c>
      <c r="O22" s="37">
        <f t="shared" si="7"/>
        <v>98.18181818181819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SUM(ЯНВ:МАР!C23)</f>
        <v>659</v>
      </c>
      <c r="D23" s="68">
        <f t="shared" si="0"/>
        <v>26360</v>
      </c>
      <c r="E23" s="77">
        <f>SUM(ЯНВ:МАР!E23)</f>
        <v>26000</v>
      </c>
      <c r="F23" s="37">
        <f t="shared" si="1"/>
        <v>98.63429438543247</v>
      </c>
      <c r="G23" s="65">
        <f>ЯНВ!G23</f>
        <v>50</v>
      </c>
      <c r="H23" s="32">
        <f>SUM(ЯНВ:МАР!H23)</f>
        <v>2805</v>
      </c>
      <c r="I23" s="68">
        <f t="shared" si="2"/>
        <v>140250</v>
      </c>
      <c r="J23" s="77">
        <f>SUM(ЯНВ:МАР!J23)</f>
        <v>139000</v>
      </c>
      <c r="K23" s="37">
        <f t="shared" si="3"/>
        <v>99.10873440285205</v>
      </c>
      <c r="L23" s="47">
        <f t="shared" si="4"/>
        <v>3464</v>
      </c>
      <c r="M23" s="73">
        <f t="shared" si="5"/>
        <v>166610</v>
      </c>
      <c r="N23" s="73">
        <f t="shared" si="6"/>
        <v>165000</v>
      </c>
      <c r="O23" s="37">
        <f t="shared" si="7"/>
        <v>99.03367144829241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SUM(ЯНВ:МАР!C24)</f>
        <v>659</v>
      </c>
      <c r="D24" s="68">
        <f t="shared" si="0"/>
        <v>39540</v>
      </c>
      <c r="E24" s="77">
        <f>SUM(ЯНВ:МАР!E24)</f>
        <v>39000</v>
      </c>
      <c r="F24" s="37">
        <f t="shared" si="1"/>
        <v>98.63429438543247</v>
      </c>
      <c r="G24" s="65">
        <f>ЯНВ!G24</f>
        <v>80</v>
      </c>
      <c r="H24" s="32">
        <f>SUM(ЯНВ:МАР!H24)</f>
        <v>2805</v>
      </c>
      <c r="I24" s="68">
        <f t="shared" si="2"/>
        <v>224400</v>
      </c>
      <c r="J24" s="77">
        <f>SUM(ЯНВ:МАР!J24)</f>
        <v>223000</v>
      </c>
      <c r="K24" s="37">
        <f t="shared" si="3"/>
        <v>99.37611408199643</v>
      </c>
      <c r="L24" s="47">
        <f t="shared" si="4"/>
        <v>3464</v>
      </c>
      <c r="M24" s="73">
        <f t="shared" si="5"/>
        <v>263940</v>
      </c>
      <c r="N24" s="73">
        <f t="shared" si="6"/>
        <v>262000</v>
      </c>
      <c r="O24" s="37">
        <f t="shared" si="7"/>
        <v>99.26498446616655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SUM(ЯНВ:МАР!C25)</f>
        <v>659</v>
      </c>
      <c r="D25" s="68">
        <f t="shared" si="0"/>
        <v>19770</v>
      </c>
      <c r="E25" s="77">
        <f>SUM(ЯНВ:МАР!E25)</f>
        <v>19220</v>
      </c>
      <c r="F25" s="37">
        <f t="shared" si="1"/>
        <v>97.21800708143653</v>
      </c>
      <c r="G25" s="65">
        <f>ЯНВ!G25</f>
        <v>43</v>
      </c>
      <c r="H25" s="32">
        <f>SUM(ЯНВ:МАР!H25)</f>
        <v>2805</v>
      </c>
      <c r="I25" s="68">
        <f t="shared" si="2"/>
        <v>120615</v>
      </c>
      <c r="J25" s="77">
        <f>SUM(ЯНВ:МАР!J25)</f>
        <v>118920</v>
      </c>
      <c r="K25" s="37">
        <f t="shared" si="3"/>
        <v>98.5947021514737</v>
      </c>
      <c r="L25" s="47">
        <f t="shared" si="4"/>
        <v>3464</v>
      </c>
      <c r="M25" s="73">
        <f t="shared" si="5"/>
        <v>140385</v>
      </c>
      <c r="N25" s="73">
        <f t="shared" si="6"/>
        <v>138140</v>
      </c>
      <c r="O25" s="37">
        <f t="shared" si="7"/>
        <v>98.40082629910603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SUM(ЯНВ:МАР!C26)</f>
        <v>659</v>
      </c>
      <c r="D26" s="68">
        <f t="shared" si="0"/>
        <v>5272</v>
      </c>
      <c r="E26" s="77">
        <f>SUM(ЯНВ:МАР!E26)</f>
        <v>5150</v>
      </c>
      <c r="F26" s="37">
        <f t="shared" si="1"/>
        <v>97.68588770864946</v>
      </c>
      <c r="G26" s="65">
        <f>ЯНВ!G26</f>
        <v>12</v>
      </c>
      <c r="H26" s="32">
        <f>SUM(ЯНВ:МАР!H26)</f>
        <v>2805</v>
      </c>
      <c r="I26" s="68">
        <f t="shared" si="2"/>
        <v>33660</v>
      </c>
      <c r="J26" s="77">
        <f>SUM(ЯНВ:МАР!J26)</f>
        <v>32770</v>
      </c>
      <c r="K26" s="37">
        <f t="shared" si="3"/>
        <v>97.35591206179441</v>
      </c>
      <c r="L26" s="47">
        <f t="shared" si="4"/>
        <v>3464</v>
      </c>
      <c r="M26" s="73">
        <f t="shared" si="5"/>
        <v>38932</v>
      </c>
      <c r="N26" s="73">
        <f t="shared" si="6"/>
        <v>37920</v>
      </c>
      <c r="O26" s="37">
        <f t="shared" si="7"/>
        <v>97.40059591081886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SUM(ЯНВ:МАР!C27)</f>
        <v>659</v>
      </c>
      <c r="D27" s="68">
        <f t="shared" si="0"/>
        <v>16475</v>
      </c>
      <c r="E27" s="77">
        <f>SUM(ЯНВ:МАР!E27)</f>
        <v>8270</v>
      </c>
      <c r="F27" s="37">
        <f t="shared" si="1"/>
        <v>50.19726858877086</v>
      </c>
      <c r="G27" s="65">
        <f>ЯНВ!G27</f>
        <v>29</v>
      </c>
      <c r="H27" s="32">
        <f>SUM(ЯНВ:МАР!H27)</f>
        <v>2805</v>
      </c>
      <c r="I27" s="68">
        <f t="shared" si="2"/>
        <v>81345</v>
      </c>
      <c r="J27" s="77">
        <f>SUM(ЯНВ:МАР!J27)</f>
        <v>40710</v>
      </c>
      <c r="K27" s="37">
        <f t="shared" si="3"/>
        <v>50.046099944680066</v>
      </c>
      <c r="L27" s="47">
        <f t="shared" si="4"/>
        <v>3464</v>
      </c>
      <c r="M27" s="73">
        <f t="shared" si="5"/>
        <v>97820</v>
      </c>
      <c r="N27" s="73">
        <f t="shared" si="6"/>
        <v>48980</v>
      </c>
      <c r="O27" s="37">
        <f t="shared" si="7"/>
        <v>50.07156000817828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SUM(ЯНВ:МАР!C28)</f>
        <v>659</v>
      </c>
      <c r="D28" s="68">
        <f t="shared" si="0"/>
        <v>1318</v>
      </c>
      <c r="E28" s="77">
        <f>SUM(ЯНВ:МАР!E28)</f>
        <v>1290</v>
      </c>
      <c r="F28" s="37">
        <f t="shared" si="1"/>
        <v>97.87556904400607</v>
      </c>
      <c r="G28" s="65">
        <f>ЯНВ!G28</f>
        <v>3</v>
      </c>
      <c r="H28" s="32">
        <f>SUM(ЯНВ:МАР!H28)</f>
        <v>2805</v>
      </c>
      <c r="I28" s="68">
        <f t="shared" si="2"/>
        <v>8415</v>
      </c>
      <c r="J28" s="77">
        <f>SUM(ЯНВ:МАР!J28)</f>
        <v>8240</v>
      </c>
      <c r="K28" s="37">
        <f t="shared" si="3"/>
        <v>97.92038027332146</v>
      </c>
      <c r="L28" s="47">
        <f t="shared" si="4"/>
        <v>3464</v>
      </c>
      <c r="M28" s="73">
        <f t="shared" si="5"/>
        <v>9733</v>
      </c>
      <c r="N28" s="73">
        <f t="shared" si="6"/>
        <v>9530</v>
      </c>
      <c r="O28" s="37">
        <f t="shared" si="7"/>
        <v>97.91431213397719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SUM(ЯНВ:МАР!C29)</f>
        <v>659</v>
      </c>
      <c r="D29" s="68">
        <f t="shared" si="0"/>
        <v>11862</v>
      </c>
      <c r="E29" s="77">
        <f>SUM(ЯНВ:МАР!E29)</f>
        <v>11580</v>
      </c>
      <c r="F29" s="37">
        <f t="shared" si="1"/>
        <v>97.62266059686394</v>
      </c>
      <c r="G29" s="65">
        <f>ЯНВ!G29</f>
        <v>21</v>
      </c>
      <c r="H29" s="32">
        <f>SUM(ЯНВ:МАР!H29)</f>
        <v>2805</v>
      </c>
      <c r="I29" s="68">
        <f t="shared" si="2"/>
        <v>58905</v>
      </c>
      <c r="J29" s="77">
        <f>SUM(ЯНВ:МАР!J29)</f>
        <v>57420</v>
      </c>
      <c r="K29" s="37">
        <f t="shared" si="3"/>
        <v>97.47899159663865</v>
      </c>
      <c r="L29" s="47">
        <f t="shared" si="4"/>
        <v>3464</v>
      </c>
      <c r="M29" s="73">
        <f t="shared" si="5"/>
        <v>70767</v>
      </c>
      <c r="N29" s="73">
        <f t="shared" si="6"/>
        <v>69000</v>
      </c>
      <c r="O29" s="37">
        <f t="shared" si="7"/>
        <v>97.50307346644622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SUM(ЯНВ:МАР!C30)</f>
        <v>659</v>
      </c>
      <c r="D30" s="68">
        <f t="shared" si="0"/>
        <v>5931</v>
      </c>
      <c r="E30" s="77">
        <f>SUM(ЯНВ:МАР!E30)</f>
        <v>5770</v>
      </c>
      <c r="F30" s="37">
        <f t="shared" si="1"/>
        <v>97.28544933400775</v>
      </c>
      <c r="G30" s="65">
        <f>ЯНВ!G30</f>
        <v>11</v>
      </c>
      <c r="H30" s="32">
        <f>SUM(ЯНВ:МАР!H30)</f>
        <v>2805</v>
      </c>
      <c r="I30" s="68">
        <f t="shared" si="2"/>
        <v>30855</v>
      </c>
      <c r="J30" s="77">
        <f>SUM(ЯНВ:МАР!J30)</f>
        <v>29940</v>
      </c>
      <c r="K30" s="37">
        <f t="shared" si="3"/>
        <v>97.03451628585319</v>
      </c>
      <c r="L30" s="47">
        <f t="shared" si="4"/>
        <v>3464</v>
      </c>
      <c r="M30" s="73">
        <f t="shared" si="5"/>
        <v>36786</v>
      </c>
      <c r="N30" s="73">
        <f t="shared" si="6"/>
        <v>35710</v>
      </c>
      <c r="O30" s="37">
        <f t="shared" si="7"/>
        <v>97.07497417495786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SUM(ЯНВ:МАР!C31)</f>
        <v>659</v>
      </c>
      <c r="D31" s="68">
        <f t="shared" si="0"/>
        <v>7908</v>
      </c>
      <c r="E31" s="77">
        <f>SUM(ЯНВ:МАР!E31)</f>
        <v>7730</v>
      </c>
      <c r="F31" s="37">
        <f t="shared" si="1"/>
        <v>97.749114820435</v>
      </c>
      <c r="G31" s="65">
        <f>ЯНВ!G31</f>
        <v>20</v>
      </c>
      <c r="H31" s="32">
        <f>SUM(ЯНВ:МАР!H31)</f>
        <v>2805</v>
      </c>
      <c r="I31" s="68">
        <f t="shared" si="2"/>
        <v>56100</v>
      </c>
      <c r="J31" s="77">
        <f>SUM(ЯНВ:МАР!J31)</f>
        <v>54710</v>
      </c>
      <c r="K31" s="37">
        <f t="shared" si="3"/>
        <v>97.52228163992869</v>
      </c>
      <c r="L31" s="47">
        <f t="shared" si="4"/>
        <v>3464</v>
      </c>
      <c r="M31" s="73">
        <f t="shared" si="5"/>
        <v>64008</v>
      </c>
      <c r="N31" s="73">
        <f t="shared" si="6"/>
        <v>62440</v>
      </c>
      <c r="O31" s="37">
        <f t="shared" si="7"/>
        <v>97.55030621172354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SUM(ЯНВ:МАР!C32)</f>
        <v>659</v>
      </c>
      <c r="D32" s="68">
        <f t="shared" si="0"/>
        <v>329.5</v>
      </c>
      <c r="E32" s="77">
        <f>SUM(ЯНВ:МАР!E32)</f>
        <v>326</v>
      </c>
      <c r="F32" s="37">
        <f t="shared" si="1"/>
        <v>98.93778452200304</v>
      </c>
      <c r="G32" s="65">
        <f>ЯНВ!G32</f>
        <v>0.6</v>
      </c>
      <c r="H32" s="32">
        <f>SUM(ЯНВ:МАР!H32)</f>
        <v>2805</v>
      </c>
      <c r="I32" s="68">
        <f t="shared" si="2"/>
        <v>1683</v>
      </c>
      <c r="J32" s="77">
        <f>SUM(ЯНВ:МАР!J32)</f>
        <v>1659</v>
      </c>
      <c r="K32" s="37">
        <f t="shared" si="3"/>
        <v>98.57397504456328</v>
      </c>
      <c r="L32" s="47">
        <f t="shared" si="4"/>
        <v>3464</v>
      </c>
      <c r="M32" s="73">
        <f t="shared" si="5"/>
        <v>2012.5</v>
      </c>
      <c r="N32" s="73">
        <f t="shared" si="6"/>
        <v>1985</v>
      </c>
      <c r="O32" s="37">
        <f t="shared" si="7"/>
        <v>98.63354037267081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SUM(ЯНВ:МАР!C33)</f>
        <v>659</v>
      </c>
      <c r="D33" s="68">
        <f t="shared" si="0"/>
        <v>329.5</v>
      </c>
      <c r="E33" s="77">
        <f>SUM(ЯНВ:МАР!E33)</f>
        <v>320</v>
      </c>
      <c r="F33" s="37">
        <f t="shared" si="1"/>
        <v>97.11684370257967</v>
      </c>
      <c r="G33" s="65">
        <f>ЯНВ!G33</f>
        <v>0.6</v>
      </c>
      <c r="H33" s="32">
        <f>SUM(ЯНВ:МАР!H33)</f>
        <v>2805</v>
      </c>
      <c r="I33" s="68">
        <f t="shared" si="2"/>
        <v>1683</v>
      </c>
      <c r="J33" s="77">
        <f>SUM(ЯНВ:МАР!J33)</f>
        <v>1659</v>
      </c>
      <c r="K33" s="37">
        <f t="shared" si="3"/>
        <v>98.57397504456328</v>
      </c>
      <c r="L33" s="47">
        <f t="shared" si="4"/>
        <v>3464</v>
      </c>
      <c r="M33" s="73">
        <f t="shared" si="5"/>
        <v>2012.5</v>
      </c>
      <c r="N33" s="73">
        <f t="shared" si="6"/>
        <v>1979</v>
      </c>
      <c r="O33" s="37">
        <f t="shared" si="7"/>
        <v>98.33540372670807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SUM(ЯНВ:МАР!C34)</f>
        <v>659</v>
      </c>
      <c r="D34" s="68">
        <f t="shared" si="0"/>
        <v>659</v>
      </c>
      <c r="E34" s="77">
        <f>SUM(ЯНВ:МАР!E34)</f>
        <v>645</v>
      </c>
      <c r="F34" s="37">
        <f t="shared" si="1"/>
        <v>97.87556904400607</v>
      </c>
      <c r="G34" s="65">
        <f>ЯНВ!G34</f>
        <v>1.2</v>
      </c>
      <c r="H34" s="32">
        <f>SUM(ЯНВ:МАР!H34)</f>
        <v>2805</v>
      </c>
      <c r="I34" s="68">
        <f t="shared" si="2"/>
        <v>3366</v>
      </c>
      <c r="J34" s="77">
        <f>SUM(ЯНВ:МАР!J34)</f>
        <v>3310</v>
      </c>
      <c r="K34" s="37">
        <f t="shared" si="3"/>
        <v>98.33630421865716</v>
      </c>
      <c r="L34" s="47">
        <f t="shared" si="4"/>
        <v>3464</v>
      </c>
      <c r="M34" s="73">
        <f t="shared" si="5"/>
        <v>4025</v>
      </c>
      <c r="N34" s="73">
        <f t="shared" si="6"/>
        <v>3955</v>
      </c>
      <c r="O34" s="37">
        <f t="shared" si="7"/>
        <v>98.26086956521739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SUM(ЯНВ:МАР!C35)</f>
        <v>659</v>
      </c>
      <c r="D35" s="68">
        <f t="shared" si="0"/>
        <v>263.6</v>
      </c>
      <c r="E35" s="77">
        <f>SUM(ЯНВ:МАР!E35)</f>
        <v>133</v>
      </c>
      <c r="F35" s="37">
        <f t="shared" si="1"/>
        <v>50.45523520485584</v>
      </c>
      <c r="G35" s="65">
        <f>ЯНВ!G35</f>
        <v>0.5</v>
      </c>
      <c r="H35" s="32">
        <f>SUM(ЯНВ:МАР!H35)</f>
        <v>2805</v>
      </c>
      <c r="I35" s="68">
        <f t="shared" si="2"/>
        <v>1402.5</v>
      </c>
      <c r="J35" s="77">
        <f>SUM(ЯНВ:МАР!J35)</f>
        <v>703</v>
      </c>
      <c r="K35" s="37">
        <f t="shared" si="3"/>
        <v>50.12477718360071</v>
      </c>
      <c r="L35" s="47">
        <f t="shared" si="4"/>
        <v>3464</v>
      </c>
      <c r="M35" s="73">
        <f t="shared" si="5"/>
        <v>1666.1</v>
      </c>
      <c r="N35" s="73">
        <f t="shared" si="6"/>
        <v>836</v>
      </c>
      <c r="O35" s="37">
        <f t="shared" si="7"/>
        <v>50.17706020046816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SUM(ЯНВ:МАР!C36)</f>
        <v>659</v>
      </c>
      <c r="D36" s="68">
        <f t="shared" si="0"/>
        <v>16475</v>
      </c>
      <c r="E36" s="77">
        <f>SUM(ЯНВ:МАР!E36)</f>
        <v>15990</v>
      </c>
      <c r="F36" s="37">
        <f t="shared" si="1"/>
        <v>97.05614567526555</v>
      </c>
      <c r="G36" s="65">
        <f>ЯНВ!G36</f>
        <v>30</v>
      </c>
      <c r="H36" s="32">
        <f>SUM(ЯНВ:МАР!H36)</f>
        <v>2805</v>
      </c>
      <c r="I36" s="68">
        <f t="shared" si="2"/>
        <v>84150</v>
      </c>
      <c r="J36" s="77">
        <f>SUM(ЯНВ:МАР!J36)</f>
        <v>82170</v>
      </c>
      <c r="K36" s="37">
        <f t="shared" si="3"/>
        <v>97.6470588235294</v>
      </c>
      <c r="L36" s="47">
        <f t="shared" si="4"/>
        <v>3464</v>
      </c>
      <c r="M36" s="73">
        <f t="shared" si="5"/>
        <v>100625</v>
      </c>
      <c r="N36" s="73">
        <f t="shared" si="6"/>
        <v>98160</v>
      </c>
      <c r="O36" s="37">
        <f t="shared" si="7"/>
        <v>97.55031055900622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SUM(ЯНВ:МАР!C37)</f>
        <v>659</v>
      </c>
      <c r="D37" s="68">
        <f t="shared" si="0"/>
        <v>1977</v>
      </c>
      <c r="E37" s="77">
        <f>SUM(ЯНВ:МАР!E37)</f>
        <v>1920</v>
      </c>
      <c r="F37" s="37">
        <f t="shared" si="1"/>
        <v>97.11684370257967</v>
      </c>
      <c r="G37" s="65">
        <f>ЯНВ!G37</f>
        <v>5</v>
      </c>
      <c r="H37" s="32">
        <f>SUM(ЯНВ:МАР!H37)</f>
        <v>2805</v>
      </c>
      <c r="I37" s="68">
        <f t="shared" si="2"/>
        <v>14025</v>
      </c>
      <c r="J37" s="77">
        <f>SUM(ЯНВ:МАР!J37)</f>
        <v>13630</v>
      </c>
      <c r="K37" s="37">
        <f t="shared" si="3"/>
        <v>97.18360071301248</v>
      </c>
      <c r="L37" s="47">
        <f t="shared" si="4"/>
        <v>3464</v>
      </c>
      <c r="M37" s="73">
        <f t="shared" si="5"/>
        <v>16002</v>
      </c>
      <c r="N37" s="73">
        <f t="shared" si="6"/>
        <v>15550</v>
      </c>
      <c r="O37" s="37">
        <f t="shared" si="7"/>
        <v>97.1753530808649</v>
      </c>
    </row>
    <row r="38" spans="1:15" ht="12.75">
      <c r="A38" s="56">
        <f>ЯНВ!A38</f>
        <v>0</v>
      </c>
      <c r="B38" s="66">
        <f>ЯНВ!B38</f>
        <v>0</v>
      </c>
      <c r="C38" s="32">
        <f>SUM(ЯНВ:МАР!C38)</f>
        <v>0</v>
      </c>
      <c r="D38" s="68">
        <f t="shared" si="0"/>
        <v>0</v>
      </c>
      <c r="E38" s="77">
        <f>SUM(ЯНВ:МАР!E38)</f>
        <v>0</v>
      </c>
      <c r="F38" s="37">
        <f t="shared" si="1"/>
        <v>0</v>
      </c>
      <c r="G38" s="65">
        <f>ЯНВ!G38</f>
        <v>0</v>
      </c>
      <c r="H38" s="32">
        <f>SUM(ЯНВ:МАР!H38)</f>
        <v>0</v>
      </c>
      <c r="I38" s="68">
        <f t="shared" si="2"/>
        <v>0</v>
      </c>
      <c r="J38" s="77">
        <f>SUM(ЯНВ:МАР!J38)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SUM(ЯНВ:МАР!C39)</f>
        <v>0</v>
      </c>
      <c r="D39" s="68">
        <f t="shared" si="0"/>
        <v>0</v>
      </c>
      <c r="E39" s="77">
        <f>SUM(ЯНВ:МАР!E39)</f>
        <v>0</v>
      </c>
      <c r="F39" s="37">
        <f t="shared" si="1"/>
        <v>0</v>
      </c>
      <c r="G39" s="65">
        <f>ЯНВ!G39</f>
        <v>0</v>
      </c>
      <c r="H39" s="32">
        <f>SUM(ЯНВ:МАР!H39)</f>
        <v>0</v>
      </c>
      <c r="I39" s="68">
        <f t="shared" si="2"/>
        <v>0</v>
      </c>
      <c r="J39" s="77">
        <f>SUM(ЯНВ:МАР!J39)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SUM(ЯНВ:МАР!C40)</f>
        <v>0</v>
      </c>
      <c r="D40" s="68">
        <f t="shared" si="0"/>
        <v>0</v>
      </c>
      <c r="E40" s="77">
        <f>SUM(ЯНВ:МАР!E40)</f>
        <v>0</v>
      </c>
      <c r="F40" s="37">
        <f t="shared" si="1"/>
        <v>0</v>
      </c>
      <c r="G40" s="65">
        <f>ЯНВ!G40</f>
        <v>0</v>
      </c>
      <c r="H40" s="32">
        <f>SUM(ЯНВ:МАР!H40)</f>
        <v>0</v>
      </c>
      <c r="I40" s="68">
        <f t="shared" si="2"/>
        <v>0</v>
      </c>
      <c r="J40" s="77">
        <f>SUM(ЯНВ:МАР!J40)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SUM(ЯНВ:МАР!C41)</f>
        <v>0</v>
      </c>
      <c r="D41" s="68">
        <f t="shared" si="0"/>
        <v>0</v>
      </c>
      <c r="E41" s="77">
        <f>SUM(ЯНВ:МАР!E41)</f>
        <v>0</v>
      </c>
      <c r="F41" s="37">
        <f t="shared" si="1"/>
        <v>0</v>
      </c>
      <c r="G41" s="65">
        <f>ЯНВ!G41</f>
        <v>0</v>
      </c>
      <c r="H41" s="32">
        <f>SUM(ЯНВ:МАР!H41)</f>
        <v>0</v>
      </c>
      <c r="I41" s="68">
        <f t="shared" si="2"/>
        <v>0</v>
      </c>
      <c r="J41" s="77">
        <f>SUM(ЯНВ:МАР!J41)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SUM(ЯНВ:МАР!C42)</f>
        <v>0</v>
      </c>
      <c r="D42" s="68">
        <f t="shared" si="0"/>
        <v>0</v>
      </c>
      <c r="E42" s="77">
        <f>SUM(ЯНВ:МАР!E42)</f>
        <v>0</v>
      </c>
      <c r="F42" s="37">
        <f t="shared" si="1"/>
        <v>0</v>
      </c>
      <c r="G42" s="65">
        <f>ЯНВ!G42</f>
        <v>0</v>
      </c>
      <c r="H42" s="32">
        <f>SUM(ЯНВ:МАР!H42)</f>
        <v>0</v>
      </c>
      <c r="I42" s="68">
        <f t="shared" si="2"/>
        <v>0</v>
      </c>
      <c r="J42" s="77">
        <f>SUM(ЯНВ:МАР!J42)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SUM(ЯНВ:МАР!C43)</f>
        <v>0</v>
      </c>
      <c r="D43" s="68">
        <f t="shared" si="0"/>
        <v>0</v>
      </c>
      <c r="E43" s="77">
        <f>SUM(ЯНВ:МАР!E43)</f>
        <v>0</v>
      </c>
      <c r="F43" s="37">
        <f t="shared" si="1"/>
        <v>0</v>
      </c>
      <c r="G43" s="65">
        <f>ЯНВ!G43</f>
        <v>0</v>
      </c>
      <c r="H43" s="32">
        <f>SUM(ЯНВ:МАР!H43)</f>
        <v>0</v>
      </c>
      <c r="I43" s="68">
        <f t="shared" si="2"/>
        <v>0</v>
      </c>
      <c r="J43" s="77">
        <f>SUM(ЯНВ:МАР!J43)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SUM(ЯНВ:МАР!C44)</f>
        <v>0</v>
      </c>
      <c r="D44" s="68">
        <f t="shared" si="0"/>
        <v>0</v>
      </c>
      <c r="E44" s="77">
        <f>SUM(ЯНВ:МАР!E44)</f>
        <v>0</v>
      </c>
      <c r="F44" s="37">
        <f t="shared" si="1"/>
        <v>0</v>
      </c>
      <c r="G44" s="65">
        <f>ЯНВ!G44</f>
        <v>0</v>
      </c>
      <c r="H44" s="32">
        <f>SUM(ЯНВ:МАР!H44)</f>
        <v>0</v>
      </c>
      <c r="I44" s="68">
        <f t="shared" si="2"/>
        <v>0</v>
      </c>
      <c r="J44" s="77">
        <f>SUM(ЯНВ:МАР!J44)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SUM(ЯНВ:МАР!C45)</f>
        <v>0</v>
      </c>
      <c r="D45" s="68">
        <f t="shared" si="0"/>
        <v>0</v>
      </c>
      <c r="E45" s="77">
        <f>SUM(ЯНВ:МАР!E45)</f>
        <v>0</v>
      </c>
      <c r="F45" s="37">
        <f t="shared" si="1"/>
        <v>0</v>
      </c>
      <c r="G45" s="65">
        <f>ЯНВ!G45</f>
        <v>0</v>
      </c>
      <c r="H45" s="32">
        <f>SUM(ЯНВ:МАР!H45)</f>
        <v>0</v>
      </c>
      <c r="I45" s="68">
        <f t="shared" si="2"/>
        <v>0</v>
      </c>
      <c r="J45" s="77">
        <f>SUM(ЯНВ:МАР!J45)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SUM(ЯНВ:МАР!C46)</f>
        <v>0</v>
      </c>
      <c r="D46" s="68">
        <f t="shared" si="0"/>
        <v>0</v>
      </c>
      <c r="E46" s="77">
        <f>SUM(ЯНВ:МАР!E46)</f>
        <v>0</v>
      </c>
      <c r="F46" s="37">
        <f t="shared" si="1"/>
        <v>0</v>
      </c>
      <c r="G46" s="65">
        <f>ЯНВ!G46</f>
        <v>0</v>
      </c>
      <c r="H46" s="32">
        <f>SUM(ЯНВ:МАР!H46)</f>
        <v>0</v>
      </c>
      <c r="I46" s="68">
        <f t="shared" si="2"/>
        <v>0</v>
      </c>
      <c r="J46" s="77">
        <f>SUM(ЯНВ:МАР!J46)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SUM(ЯНВ:МАР!C47)</f>
        <v>0</v>
      </c>
      <c r="D47" s="68">
        <f t="shared" si="0"/>
        <v>0</v>
      </c>
      <c r="E47" s="77">
        <f>SUM(ЯНВ:МАР!E47)</f>
        <v>0</v>
      </c>
      <c r="F47" s="37">
        <f t="shared" si="1"/>
        <v>0</v>
      </c>
      <c r="G47" s="65">
        <f>ЯНВ!G47</f>
        <v>0</v>
      </c>
      <c r="H47" s="32">
        <f>SUM(ЯНВ:МАР!H47)</f>
        <v>0</v>
      </c>
      <c r="I47" s="68">
        <f t="shared" si="2"/>
        <v>0</v>
      </c>
      <c r="J47" s="77">
        <f>SUM(ЯНВ:МАР!J47)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SUM(ЯНВ:МАР!C48)</f>
        <v>0</v>
      </c>
      <c r="D48" s="70">
        <f t="shared" si="0"/>
        <v>0</v>
      </c>
      <c r="E48" s="78">
        <f>SUM(ЯНВ:МАР!E48)</f>
        <v>0</v>
      </c>
      <c r="F48" s="39">
        <f t="shared" si="1"/>
        <v>0</v>
      </c>
      <c r="G48" s="72">
        <f>ЯНВ!G48</f>
        <v>0</v>
      </c>
      <c r="H48" s="60">
        <f>SUM(ЯНВ:МАР!H48)</f>
        <v>0</v>
      </c>
      <c r="I48" s="70">
        <f t="shared" si="2"/>
        <v>0</v>
      </c>
      <c r="J48" s="78">
        <f>SUM(ЯНВ:МАР!J48)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37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38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A6:A7"/>
    <mergeCell ref="L5:O5"/>
    <mergeCell ref="L6:L7"/>
    <mergeCell ref="C6:C7"/>
    <mergeCell ref="H6:H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7" customWidth="1"/>
    <col min="2" max="2" width="11.75390625" style="15" customWidth="1"/>
    <col min="3" max="5" width="11.75390625" style="20" customWidth="1"/>
    <col min="6" max="6" width="11.75390625" style="14" customWidth="1"/>
    <col min="7" max="7" width="11.75390625" style="15" customWidth="1"/>
    <col min="8" max="10" width="11.75390625" style="20" customWidth="1"/>
    <col min="11" max="11" width="11.75390625" style="14" customWidth="1"/>
    <col min="12" max="15" width="11.75390625" style="1" customWidth="1"/>
    <col min="16" max="16384" width="9.125" style="1" customWidth="1"/>
  </cols>
  <sheetData>
    <row r="1" spans="1:15" ht="12.75">
      <c r="A1" s="2"/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1:15" ht="12.75">
      <c r="A2" s="2"/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39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21"/>
      <c r="D8" s="68">
        <f aca="true" t="shared" si="0" ref="D8:D48">B8*C8</f>
        <v>0</v>
      </c>
      <c r="E8" s="69"/>
      <c r="F8" s="37">
        <f aca="true" t="shared" si="1" ref="F8:F48">IF(E8=0,0,E8/D8*100)</f>
        <v>0</v>
      </c>
      <c r="G8" s="65">
        <f>ЯНВ!G8</f>
        <v>450</v>
      </c>
      <c r="H8" s="21"/>
      <c r="I8" s="68">
        <f aca="true" t="shared" si="2" ref="I8:I48">G8*H8</f>
        <v>0</v>
      </c>
      <c r="J8" s="74"/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21"/>
      <c r="D9" s="68">
        <f t="shared" si="0"/>
        <v>0</v>
      </c>
      <c r="E9" s="69"/>
      <c r="F9" s="37">
        <f t="shared" si="1"/>
        <v>0</v>
      </c>
      <c r="G9" s="65">
        <f>ЯНВ!G9</f>
        <v>40</v>
      </c>
      <c r="H9" s="21"/>
      <c r="I9" s="68">
        <f t="shared" si="2"/>
        <v>0</v>
      </c>
      <c r="J9" s="74"/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21"/>
      <c r="D10" s="68">
        <f t="shared" si="0"/>
        <v>0</v>
      </c>
      <c r="E10" s="69"/>
      <c r="F10" s="37">
        <f t="shared" si="1"/>
        <v>0</v>
      </c>
      <c r="G10" s="65">
        <f>ЯНВ!G10</f>
        <v>11</v>
      </c>
      <c r="H10" s="21"/>
      <c r="I10" s="68">
        <f t="shared" si="2"/>
        <v>0</v>
      </c>
      <c r="J10" s="74"/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21"/>
      <c r="D11" s="68">
        <f t="shared" si="0"/>
        <v>0</v>
      </c>
      <c r="E11" s="69"/>
      <c r="F11" s="37">
        <f t="shared" si="1"/>
        <v>0</v>
      </c>
      <c r="G11" s="65">
        <f>ЯНВ!G11</f>
        <v>6</v>
      </c>
      <c r="H11" s="21"/>
      <c r="I11" s="68">
        <f t="shared" si="2"/>
        <v>0</v>
      </c>
      <c r="J11" s="74"/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21"/>
      <c r="D12" s="68">
        <f t="shared" si="0"/>
        <v>0</v>
      </c>
      <c r="E12" s="69"/>
      <c r="F12" s="37">
        <f t="shared" si="1"/>
        <v>0</v>
      </c>
      <c r="G12" s="65">
        <f>ЯНВ!G12</f>
        <v>55</v>
      </c>
      <c r="H12" s="21"/>
      <c r="I12" s="68">
        <f t="shared" si="2"/>
        <v>0</v>
      </c>
      <c r="J12" s="74"/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21"/>
      <c r="D13" s="68">
        <f t="shared" si="0"/>
        <v>0</v>
      </c>
      <c r="E13" s="69"/>
      <c r="F13" s="37">
        <f t="shared" si="1"/>
        <v>0</v>
      </c>
      <c r="G13" s="65">
        <f>ЯНВ!G13</f>
        <v>24</v>
      </c>
      <c r="H13" s="21"/>
      <c r="I13" s="68">
        <f t="shared" si="2"/>
        <v>0</v>
      </c>
      <c r="J13" s="74"/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21"/>
      <c r="D14" s="68">
        <f t="shared" si="0"/>
        <v>0</v>
      </c>
      <c r="E14" s="69"/>
      <c r="F14" s="37">
        <f t="shared" si="1"/>
        <v>0</v>
      </c>
      <c r="G14" s="65">
        <f>ЯНВ!G14</f>
        <v>25</v>
      </c>
      <c r="H14" s="21"/>
      <c r="I14" s="68">
        <f t="shared" si="2"/>
        <v>0</v>
      </c>
      <c r="J14" s="74"/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21"/>
      <c r="D15" s="68">
        <f t="shared" si="0"/>
        <v>0</v>
      </c>
      <c r="E15" s="69"/>
      <c r="F15" s="37">
        <f t="shared" si="1"/>
        <v>0</v>
      </c>
      <c r="G15" s="65">
        <f>ЯНВ!G15</f>
        <v>37</v>
      </c>
      <c r="H15" s="21"/>
      <c r="I15" s="68">
        <f t="shared" si="2"/>
        <v>0</v>
      </c>
      <c r="J15" s="74"/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21"/>
      <c r="D16" s="68">
        <f t="shared" si="0"/>
        <v>0</v>
      </c>
      <c r="E16" s="69"/>
      <c r="F16" s="37">
        <f t="shared" si="1"/>
        <v>0</v>
      </c>
      <c r="G16" s="65">
        <f>ЯНВ!G16</f>
        <v>1</v>
      </c>
      <c r="H16" s="21"/>
      <c r="I16" s="68">
        <f t="shared" si="2"/>
        <v>0</v>
      </c>
      <c r="J16" s="74"/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21"/>
      <c r="D17" s="68">
        <f t="shared" si="0"/>
        <v>0</v>
      </c>
      <c r="E17" s="69"/>
      <c r="F17" s="37">
        <f t="shared" si="1"/>
        <v>0</v>
      </c>
      <c r="G17" s="65">
        <f>ЯНВ!G17</f>
        <v>140</v>
      </c>
      <c r="H17" s="21"/>
      <c r="I17" s="68">
        <f t="shared" si="2"/>
        <v>0</v>
      </c>
      <c r="J17" s="74"/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21"/>
      <c r="D18" s="68">
        <f t="shared" si="0"/>
        <v>0</v>
      </c>
      <c r="E18" s="69"/>
      <c r="F18" s="37">
        <f t="shared" si="1"/>
        <v>0</v>
      </c>
      <c r="G18" s="65">
        <f>ЯНВ!G18</f>
        <v>220</v>
      </c>
      <c r="H18" s="21"/>
      <c r="I18" s="68">
        <f t="shared" si="2"/>
        <v>0</v>
      </c>
      <c r="J18" s="74"/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21"/>
      <c r="D19" s="68">
        <f t="shared" si="0"/>
        <v>0</v>
      </c>
      <c r="E19" s="69"/>
      <c r="F19" s="37">
        <f t="shared" si="1"/>
        <v>0</v>
      </c>
      <c r="G19" s="65">
        <f>ЯНВ!G19</f>
        <v>100</v>
      </c>
      <c r="H19" s="21"/>
      <c r="I19" s="68">
        <f t="shared" si="2"/>
        <v>0</v>
      </c>
      <c r="J19" s="74"/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21"/>
      <c r="D20" s="68">
        <f t="shared" si="0"/>
        <v>0</v>
      </c>
      <c r="E20" s="69"/>
      <c r="F20" s="37">
        <f t="shared" si="1"/>
        <v>0</v>
      </c>
      <c r="G20" s="65">
        <f>ЯНВ!G20</f>
        <v>11</v>
      </c>
      <c r="H20" s="21"/>
      <c r="I20" s="68">
        <f t="shared" si="2"/>
        <v>0</v>
      </c>
      <c r="J20" s="74"/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21"/>
      <c r="D21" s="68">
        <f t="shared" si="0"/>
        <v>0</v>
      </c>
      <c r="E21" s="69"/>
      <c r="F21" s="37">
        <f t="shared" si="1"/>
        <v>0</v>
      </c>
      <c r="G21" s="65">
        <f>ЯНВ!G21</f>
        <v>100</v>
      </c>
      <c r="H21" s="21"/>
      <c r="I21" s="68">
        <f t="shared" si="2"/>
        <v>0</v>
      </c>
      <c r="J21" s="74"/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21"/>
      <c r="D22" s="68">
        <f t="shared" si="0"/>
        <v>0</v>
      </c>
      <c r="E22" s="69"/>
      <c r="F22" s="37">
        <f t="shared" si="1"/>
        <v>0</v>
      </c>
      <c r="G22" s="65">
        <f>ЯНВ!G22</f>
        <v>50</v>
      </c>
      <c r="H22" s="21"/>
      <c r="I22" s="68">
        <f t="shared" si="2"/>
        <v>0</v>
      </c>
      <c r="J22" s="74"/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21"/>
      <c r="D23" s="68">
        <f t="shared" si="0"/>
        <v>0</v>
      </c>
      <c r="E23" s="69"/>
      <c r="F23" s="37">
        <f t="shared" si="1"/>
        <v>0</v>
      </c>
      <c r="G23" s="65">
        <f>ЯНВ!G23</f>
        <v>50</v>
      </c>
      <c r="H23" s="21"/>
      <c r="I23" s="68">
        <f t="shared" si="2"/>
        <v>0</v>
      </c>
      <c r="J23" s="74"/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21"/>
      <c r="D24" s="68">
        <f t="shared" si="0"/>
        <v>0</v>
      </c>
      <c r="E24" s="69"/>
      <c r="F24" s="37">
        <f t="shared" si="1"/>
        <v>0</v>
      </c>
      <c r="G24" s="65">
        <f>ЯНВ!G24</f>
        <v>80</v>
      </c>
      <c r="H24" s="21"/>
      <c r="I24" s="68">
        <f t="shared" si="2"/>
        <v>0</v>
      </c>
      <c r="J24" s="74"/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21"/>
      <c r="D25" s="68">
        <f t="shared" si="0"/>
        <v>0</v>
      </c>
      <c r="E25" s="69"/>
      <c r="F25" s="37">
        <f t="shared" si="1"/>
        <v>0</v>
      </c>
      <c r="G25" s="65">
        <f>ЯНВ!G25</f>
        <v>43</v>
      </c>
      <c r="H25" s="21"/>
      <c r="I25" s="68">
        <f t="shared" si="2"/>
        <v>0</v>
      </c>
      <c r="J25" s="74"/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21"/>
      <c r="D26" s="68">
        <f t="shared" si="0"/>
        <v>0</v>
      </c>
      <c r="E26" s="69"/>
      <c r="F26" s="37">
        <f t="shared" si="1"/>
        <v>0</v>
      </c>
      <c r="G26" s="65">
        <f>ЯНВ!G26</f>
        <v>12</v>
      </c>
      <c r="H26" s="21"/>
      <c r="I26" s="68">
        <f t="shared" si="2"/>
        <v>0</v>
      </c>
      <c r="J26" s="74"/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21"/>
      <c r="D27" s="68">
        <f t="shared" si="0"/>
        <v>0</v>
      </c>
      <c r="E27" s="69"/>
      <c r="F27" s="37">
        <f t="shared" si="1"/>
        <v>0</v>
      </c>
      <c r="G27" s="65">
        <f>ЯНВ!G27</f>
        <v>29</v>
      </c>
      <c r="H27" s="21"/>
      <c r="I27" s="68">
        <f t="shared" si="2"/>
        <v>0</v>
      </c>
      <c r="J27" s="74"/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21"/>
      <c r="D28" s="68">
        <f t="shared" si="0"/>
        <v>0</v>
      </c>
      <c r="E28" s="69"/>
      <c r="F28" s="37">
        <f t="shared" si="1"/>
        <v>0</v>
      </c>
      <c r="G28" s="65">
        <f>ЯНВ!G28</f>
        <v>3</v>
      </c>
      <c r="H28" s="21"/>
      <c r="I28" s="68">
        <f t="shared" si="2"/>
        <v>0</v>
      </c>
      <c r="J28" s="74"/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21"/>
      <c r="D29" s="68">
        <f t="shared" si="0"/>
        <v>0</v>
      </c>
      <c r="E29" s="69"/>
      <c r="F29" s="37">
        <f t="shared" si="1"/>
        <v>0</v>
      </c>
      <c r="G29" s="65">
        <f>ЯНВ!G29</f>
        <v>21</v>
      </c>
      <c r="H29" s="21"/>
      <c r="I29" s="68">
        <f t="shared" si="2"/>
        <v>0</v>
      </c>
      <c r="J29" s="74"/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21"/>
      <c r="D30" s="68">
        <f t="shared" si="0"/>
        <v>0</v>
      </c>
      <c r="E30" s="69"/>
      <c r="F30" s="37">
        <f t="shared" si="1"/>
        <v>0</v>
      </c>
      <c r="G30" s="65">
        <f>ЯНВ!G30</f>
        <v>11</v>
      </c>
      <c r="H30" s="21"/>
      <c r="I30" s="68">
        <f t="shared" si="2"/>
        <v>0</v>
      </c>
      <c r="J30" s="74"/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21"/>
      <c r="D31" s="68">
        <f t="shared" si="0"/>
        <v>0</v>
      </c>
      <c r="E31" s="69"/>
      <c r="F31" s="37">
        <f t="shared" si="1"/>
        <v>0</v>
      </c>
      <c r="G31" s="65">
        <f>ЯНВ!G31</f>
        <v>20</v>
      </c>
      <c r="H31" s="21"/>
      <c r="I31" s="68">
        <f t="shared" si="2"/>
        <v>0</v>
      </c>
      <c r="J31" s="74"/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21"/>
      <c r="D32" s="68">
        <f t="shared" si="0"/>
        <v>0</v>
      </c>
      <c r="E32" s="69"/>
      <c r="F32" s="37">
        <f t="shared" si="1"/>
        <v>0</v>
      </c>
      <c r="G32" s="65">
        <f>ЯНВ!G32</f>
        <v>0.6</v>
      </c>
      <c r="H32" s="21"/>
      <c r="I32" s="68">
        <f t="shared" si="2"/>
        <v>0</v>
      </c>
      <c r="J32" s="74"/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21"/>
      <c r="D33" s="68">
        <f t="shared" si="0"/>
        <v>0</v>
      </c>
      <c r="E33" s="69"/>
      <c r="F33" s="37">
        <f t="shared" si="1"/>
        <v>0</v>
      </c>
      <c r="G33" s="65">
        <f>ЯНВ!G33</f>
        <v>0.6</v>
      </c>
      <c r="H33" s="21"/>
      <c r="I33" s="68">
        <f t="shared" si="2"/>
        <v>0</v>
      </c>
      <c r="J33" s="74"/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21"/>
      <c r="D34" s="68">
        <f t="shared" si="0"/>
        <v>0</v>
      </c>
      <c r="E34" s="69"/>
      <c r="F34" s="37">
        <f t="shared" si="1"/>
        <v>0</v>
      </c>
      <c r="G34" s="65">
        <f>ЯНВ!G34</f>
        <v>1.2</v>
      </c>
      <c r="H34" s="21"/>
      <c r="I34" s="68">
        <f t="shared" si="2"/>
        <v>0</v>
      </c>
      <c r="J34" s="74"/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21"/>
      <c r="D35" s="68">
        <f t="shared" si="0"/>
        <v>0</v>
      </c>
      <c r="E35" s="69"/>
      <c r="F35" s="37">
        <f t="shared" si="1"/>
        <v>0</v>
      </c>
      <c r="G35" s="65">
        <f>ЯНВ!G35</f>
        <v>0.5</v>
      </c>
      <c r="H35" s="21"/>
      <c r="I35" s="68">
        <f t="shared" si="2"/>
        <v>0</v>
      </c>
      <c r="J35" s="74"/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21"/>
      <c r="D36" s="68">
        <f t="shared" si="0"/>
        <v>0</v>
      </c>
      <c r="E36" s="69"/>
      <c r="F36" s="37">
        <f t="shared" si="1"/>
        <v>0</v>
      </c>
      <c r="G36" s="65">
        <f>ЯНВ!G36</f>
        <v>30</v>
      </c>
      <c r="H36" s="21"/>
      <c r="I36" s="68">
        <f t="shared" si="2"/>
        <v>0</v>
      </c>
      <c r="J36" s="74"/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21"/>
      <c r="D37" s="68">
        <f t="shared" si="0"/>
        <v>0</v>
      </c>
      <c r="E37" s="69"/>
      <c r="F37" s="37">
        <f t="shared" si="1"/>
        <v>0</v>
      </c>
      <c r="G37" s="65">
        <f>ЯНВ!G37</f>
        <v>5</v>
      </c>
      <c r="H37" s="21"/>
      <c r="I37" s="68">
        <f t="shared" si="2"/>
        <v>0</v>
      </c>
      <c r="J37" s="74"/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21"/>
      <c r="D38" s="68">
        <f t="shared" si="0"/>
        <v>0</v>
      </c>
      <c r="E38" s="69"/>
      <c r="F38" s="37">
        <f t="shared" si="1"/>
        <v>0</v>
      </c>
      <c r="G38" s="65">
        <f>ЯНВ!G38</f>
        <v>0</v>
      </c>
      <c r="H38" s="21"/>
      <c r="I38" s="68">
        <f t="shared" si="2"/>
        <v>0</v>
      </c>
      <c r="J38" s="74"/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21"/>
      <c r="D39" s="68">
        <f t="shared" si="0"/>
        <v>0</v>
      </c>
      <c r="E39" s="69"/>
      <c r="F39" s="37">
        <f t="shared" si="1"/>
        <v>0</v>
      </c>
      <c r="G39" s="65">
        <f>ЯНВ!G39</f>
        <v>0</v>
      </c>
      <c r="H39" s="21"/>
      <c r="I39" s="68">
        <f t="shared" si="2"/>
        <v>0</v>
      </c>
      <c r="J39" s="74"/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21"/>
      <c r="D40" s="68">
        <f t="shared" si="0"/>
        <v>0</v>
      </c>
      <c r="E40" s="69"/>
      <c r="F40" s="37">
        <f t="shared" si="1"/>
        <v>0</v>
      </c>
      <c r="G40" s="65">
        <f>ЯНВ!G40</f>
        <v>0</v>
      </c>
      <c r="H40" s="21"/>
      <c r="I40" s="68">
        <f t="shared" si="2"/>
        <v>0</v>
      </c>
      <c r="J40" s="74"/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21"/>
      <c r="D41" s="68">
        <f t="shared" si="0"/>
        <v>0</v>
      </c>
      <c r="E41" s="69"/>
      <c r="F41" s="37">
        <f t="shared" si="1"/>
        <v>0</v>
      </c>
      <c r="G41" s="65">
        <f>ЯНВ!G41</f>
        <v>0</v>
      </c>
      <c r="H41" s="21"/>
      <c r="I41" s="68">
        <f t="shared" si="2"/>
        <v>0</v>
      </c>
      <c r="J41" s="74"/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21"/>
      <c r="D42" s="68">
        <f t="shared" si="0"/>
        <v>0</v>
      </c>
      <c r="E42" s="69"/>
      <c r="F42" s="37">
        <f t="shared" si="1"/>
        <v>0</v>
      </c>
      <c r="G42" s="65">
        <f>ЯНВ!G42</f>
        <v>0</v>
      </c>
      <c r="H42" s="21"/>
      <c r="I42" s="68">
        <f t="shared" si="2"/>
        <v>0</v>
      </c>
      <c r="J42" s="74"/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21"/>
      <c r="D43" s="68">
        <f t="shared" si="0"/>
        <v>0</v>
      </c>
      <c r="E43" s="69"/>
      <c r="F43" s="37">
        <f t="shared" si="1"/>
        <v>0</v>
      </c>
      <c r="G43" s="65">
        <f>ЯНВ!G43</f>
        <v>0</v>
      </c>
      <c r="H43" s="21"/>
      <c r="I43" s="68">
        <f t="shared" si="2"/>
        <v>0</v>
      </c>
      <c r="J43" s="74"/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21"/>
      <c r="D44" s="68">
        <f t="shared" si="0"/>
        <v>0</v>
      </c>
      <c r="E44" s="69"/>
      <c r="F44" s="37">
        <f t="shared" si="1"/>
        <v>0</v>
      </c>
      <c r="G44" s="65">
        <f>ЯНВ!G44</f>
        <v>0</v>
      </c>
      <c r="H44" s="21"/>
      <c r="I44" s="68">
        <f t="shared" si="2"/>
        <v>0</v>
      </c>
      <c r="J44" s="74"/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21"/>
      <c r="D45" s="68">
        <f t="shared" si="0"/>
        <v>0</v>
      </c>
      <c r="E45" s="69"/>
      <c r="F45" s="37">
        <f t="shared" si="1"/>
        <v>0</v>
      </c>
      <c r="G45" s="65">
        <f>ЯНВ!G45</f>
        <v>0</v>
      </c>
      <c r="H45" s="21"/>
      <c r="I45" s="68">
        <f t="shared" si="2"/>
        <v>0</v>
      </c>
      <c r="J45" s="74"/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21"/>
      <c r="D46" s="68">
        <f t="shared" si="0"/>
        <v>0</v>
      </c>
      <c r="E46" s="69"/>
      <c r="F46" s="37">
        <f t="shared" si="1"/>
        <v>0</v>
      </c>
      <c r="G46" s="65">
        <f>ЯНВ!G46</f>
        <v>0</v>
      </c>
      <c r="H46" s="21"/>
      <c r="I46" s="68">
        <f t="shared" si="2"/>
        <v>0</v>
      </c>
      <c r="J46" s="74"/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21"/>
      <c r="D47" s="68">
        <f t="shared" si="0"/>
        <v>0</v>
      </c>
      <c r="E47" s="69"/>
      <c r="F47" s="37">
        <f t="shared" si="1"/>
        <v>0</v>
      </c>
      <c r="G47" s="65">
        <f>ЯНВ!G47</f>
        <v>0</v>
      </c>
      <c r="H47" s="21"/>
      <c r="I47" s="68">
        <f t="shared" si="2"/>
        <v>0</v>
      </c>
      <c r="J47" s="74"/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38"/>
      <c r="D48" s="70">
        <f t="shared" si="0"/>
        <v>0</v>
      </c>
      <c r="E48" s="71"/>
      <c r="F48" s="39">
        <f t="shared" si="1"/>
        <v>0</v>
      </c>
      <c r="G48" s="72">
        <f>ЯНВ!G48</f>
        <v>0</v>
      </c>
      <c r="H48" s="38"/>
      <c r="I48" s="70">
        <f t="shared" si="2"/>
        <v>0</v>
      </c>
      <c r="J48" s="75"/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50"/>
  <sheetViews>
    <sheetView showGridLines="0" showZeros="0" zoomScaleSheetLayoutView="10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R22" sqref="R22"/>
    </sheetView>
  </sheetViews>
  <sheetFormatPr defaultColWidth="9.00390625" defaultRowHeight="12.75"/>
  <cols>
    <col min="1" max="1" width="28.75390625" style="2" customWidth="1"/>
    <col min="2" max="2" width="11.75390625" style="15" customWidth="1"/>
    <col min="3" max="6" width="11.75390625" style="14" customWidth="1"/>
    <col min="7" max="7" width="11.75390625" style="15" customWidth="1"/>
    <col min="8" max="11" width="11.75390625" style="14" customWidth="1"/>
    <col min="12" max="15" width="11.75390625" style="1" customWidth="1"/>
    <col min="16" max="16384" width="9.125" style="1" customWidth="1"/>
  </cols>
  <sheetData>
    <row r="1" spans="2:15" ht="12.75">
      <c r="B1" s="3"/>
      <c r="C1" s="4"/>
      <c r="D1" s="16"/>
      <c r="E1" s="16"/>
      <c r="F1" s="4"/>
      <c r="G1" s="3"/>
      <c r="H1" s="4"/>
      <c r="I1" s="4"/>
      <c r="J1" s="4"/>
      <c r="K1" s="4"/>
      <c r="L1" s="14"/>
      <c r="M1" s="14"/>
      <c r="N1" s="14"/>
      <c r="O1" s="14"/>
    </row>
    <row r="2" spans="2:15" ht="12.75">
      <c r="B2" s="3"/>
      <c r="C2" s="4"/>
      <c r="D2" s="16"/>
      <c r="E2" s="16"/>
      <c r="F2" s="4"/>
      <c r="G2" s="3"/>
      <c r="H2" s="4"/>
      <c r="I2" s="4"/>
      <c r="J2" s="4"/>
      <c r="K2" s="4"/>
      <c r="L2" s="14"/>
      <c r="M2" s="14"/>
      <c r="N2" s="14"/>
      <c r="O2" s="14"/>
    </row>
    <row r="3" spans="1:15" ht="18">
      <c r="A3" s="5" t="s">
        <v>50</v>
      </c>
      <c r="B3" s="6"/>
      <c r="C3" s="7"/>
      <c r="D3" s="17"/>
      <c r="F3" s="80" t="s">
        <v>40</v>
      </c>
      <c r="G3" s="82">
        <f>ЯНВ!G3</f>
        <v>2021</v>
      </c>
      <c r="H3" s="7"/>
      <c r="I3" s="7"/>
      <c r="J3" s="7"/>
      <c r="K3" s="7"/>
      <c r="L3" s="14"/>
      <c r="M3" s="23" t="s">
        <v>52</v>
      </c>
      <c r="N3" s="26"/>
      <c r="O3" s="14"/>
    </row>
    <row r="4" spans="1:15" ht="18.75" thickBot="1">
      <c r="A4" s="83" t="str">
        <f>ЯНВ!A4</f>
        <v>ДС №</v>
      </c>
      <c r="B4" s="59">
        <f>ЯНВ!B4</f>
        <v>0</v>
      </c>
      <c r="C4" s="9"/>
      <c r="D4" s="18"/>
      <c r="E4" s="18"/>
      <c r="F4" s="9"/>
      <c r="G4" s="8"/>
      <c r="H4" s="9"/>
      <c r="I4" s="9"/>
      <c r="J4" s="9"/>
      <c r="K4" s="9"/>
      <c r="L4" s="14"/>
      <c r="M4" s="44" t="s">
        <v>53</v>
      </c>
      <c r="N4" s="45"/>
      <c r="O4" s="46"/>
    </row>
    <row r="5" spans="1:15" ht="14.25" thickBot="1" thickTop="1">
      <c r="A5" s="10"/>
      <c r="B5" s="11"/>
      <c r="C5" s="12"/>
      <c r="D5" s="19"/>
      <c r="E5" s="19"/>
      <c r="F5" s="12"/>
      <c r="G5" s="11"/>
      <c r="H5" s="12"/>
      <c r="I5" s="12"/>
      <c r="J5" s="12"/>
      <c r="K5" s="12"/>
      <c r="L5" s="91" t="s">
        <v>0</v>
      </c>
      <c r="M5" s="92"/>
      <c r="N5" s="92"/>
      <c r="O5" s="93"/>
    </row>
    <row r="6" spans="1:15" s="13" customFormat="1" ht="90" customHeight="1" thickTop="1">
      <c r="A6" s="89"/>
      <c r="B6" s="49" t="s">
        <v>5</v>
      </c>
      <c r="C6" s="95" t="s">
        <v>1</v>
      </c>
      <c r="D6" s="50" t="s">
        <v>2</v>
      </c>
      <c r="E6" s="50" t="s">
        <v>3</v>
      </c>
      <c r="F6" s="51" t="s">
        <v>4</v>
      </c>
      <c r="G6" s="52" t="s">
        <v>6</v>
      </c>
      <c r="H6" s="87" t="s">
        <v>1</v>
      </c>
      <c r="I6" s="34" t="s">
        <v>2</v>
      </c>
      <c r="J6" s="34" t="s">
        <v>3</v>
      </c>
      <c r="K6" s="58" t="s">
        <v>4</v>
      </c>
      <c r="L6" s="94" t="s">
        <v>1</v>
      </c>
      <c r="M6" s="25" t="s">
        <v>2</v>
      </c>
      <c r="N6" s="25" t="s">
        <v>3</v>
      </c>
      <c r="O6" s="41" t="s">
        <v>4</v>
      </c>
    </row>
    <row r="7" spans="1:15" s="13" customFormat="1" ht="12.75">
      <c r="A7" s="90"/>
      <c r="B7" s="40" t="s">
        <v>7</v>
      </c>
      <c r="C7" s="96"/>
      <c r="D7" s="24" t="s">
        <v>7</v>
      </c>
      <c r="E7" s="24" t="s">
        <v>7</v>
      </c>
      <c r="F7" s="41" t="s">
        <v>7</v>
      </c>
      <c r="G7" s="35" t="s">
        <v>7</v>
      </c>
      <c r="H7" s="88"/>
      <c r="I7" s="28" t="s">
        <v>7</v>
      </c>
      <c r="J7" s="28" t="s">
        <v>7</v>
      </c>
      <c r="K7" s="36" t="s">
        <v>7</v>
      </c>
      <c r="L7" s="94"/>
      <c r="M7" s="25" t="s">
        <v>7</v>
      </c>
      <c r="N7" s="25" t="s">
        <v>7</v>
      </c>
      <c r="O7" s="41" t="s">
        <v>7</v>
      </c>
    </row>
    <row r="8" spans="1:15" ht="12.75">
      <c r="A8" s="56" t="str">
        <f>ЯНВ!A8</f>
        <v>молоко в т.ч. кисломолоч.</v>
      </c>
      <c r="B8" s="66">
        <f>ЯНВ!B8</f>
        <v>390</v>
      </c>
      <c r="C8" s="32">
        <f>SUM(АПР:ИЮН!C8)</f>
        <v>0</v>
      </c>
      <c r="D8" s="68">
        <f aca="true" t="shared" si="0" ref="D8:D48">B8*C8</f>
        <v>0</v>
      </c>
      <c r="E8" s="77">
        <f>SUM(АПР:ИЮН!E8)</f>
        <v>0</v>
      </c>
      <c r="F8" s="37">
        <f aca="true" t="shared" si="1" ref="F8:F48">IF(E8=0,0,E8/D8*100)</f>
        <v>0</v>
      </c>
      <c r="G8" s="65">
        <f>ЯНВ!G8</f>
        <v>450</v>
      </c>
      <c r="H8" s="32">
        <f>SUM(АПР:ИЮН!H8)</f>
        <v>0</v>
      </c>
      <c r="I8" s="68">
        <f aca="true" t="shared" si="2" ref="I8:I48">G8*H8</f>
        <v>0</v>
      </c>
      <c r="J8" s="77">
        <f>SUM(АПР:ИЮН!J8)</f>
        <v>0</v>
      </c>
      <c r="K8" s="37">
        <f aca="true" t="shared" si="3" ref="K8:K48">IF(J8=0,0,J8/I8*100)</f>
        <v>0</v>
      </c>
      <c r="L8" s="47">
        <f aca="true" t="shared" si="4" ref="L8:L48">C8+H8</f>
        <v>0</v>
      </c>
      <c r="M8" s="73">
        <f aca="true" t="shared" si="5" ref="M8:M48">D8+I8</f>
        <v>0</v>
      </c>
      <c r="N8" s="73">
        <f aca="true" t="shared" si="6" ref="N8:N48">E8+J8</f>
        <v>0</v>
      </c>
      <c r="O8" s="37">
        <f aca="true" t="shared" si="7" ref="O8:O48">IF(N8=0,0,N8/M8*100)</f>
        <v>0</v>
      </c>
    </row>
    <row r="9" spans="1:15" ht="12.75">
      <c r="A9" s="56" t="str">
        <f>ЯНВ!A9</f>
        <v>творог, творож. изделия</v>
      </c>
      <c r="B9" s="66">
        <f>ЯНВ!B9</f>
        <v>30</v>
      </c>
      <c r="C9" s="32">
        <f>SUM(АПР:ИЮН!C9)</f>
        <v>0</v>
      </c>
      <c r="D9" s="68">
        <f t="shared" si="0"/>
        <v>0</v>
      </c>
      <c r="E9" s="77">
        <f>SUM(АПР:ИЮН!E9)</f>
        <v>0</v>
      </c>
      <c r="F9" s="37">
        <f t="shared" si="1"/>
        <v>0</v>
      </c>
      <c r="G9" s="65">
        <f>ЯНВ!G9</f>
        <v>40</v>
      </c>
      <c r="H9" s="32">
        <f>SUM(АПР:ИЮН!H9)</f>
        <v>0</v>
      </c>
      <c r="I9" s="68">
        <f t="shared" si="2"/>
        <v>0</v>
      </c>
      <c r="J9" s="77">
        <f>SUM(АПР:ИЮН!J9)</f>
        <v>0</v>
      </c>
      <c r="K9" s="37">
        <f t="shared" si="3"/>
        <v>0</v>
      </c>
      <c r="L9" s="47">
        <f t="shared" si="4"/>
        <v>0</v>
      </c>
      <c r="M9" s="73">
        <f t="shared" si="5"/>
        <v>0</v>
      </c>
      <c r="N9" s="73">
        <f t="shared" si="6"/>
        <v>0</v>
      </c>
      <c r="O9" s="37">
        <f t="shared" si="7"/>
        <v>0</v>
      </c>
    </row>
    <row r="10" spans="1:15" ht="12.75">
      <c r="A10" s="56" t="str">
        <f>ЯНВ!A10</f>
        <v>сметана</v>
      </c>
      <c r="B10" s="66">
        <f>ЯНВ!B10</f>
        <v>9</v>
      </c>
      <c r="C10" s="32">
        <f>SUM(АПР:ИЮН!C10)</f>
        <v>0</v>
      </c>
      <c r="D10" s="68">
        <f t="shared" si="0"/>
        <v>0</v>
      </c>
      <c r="E10" s="77">
        <f>SUM(АПР:ИЮН!E10)</f>
        <v>0</v>
      </c>
      <c r="F10" s="37">
        <f t="shared" si="1"/>
        <v>0</v>
      </c>
      <c r="G10" s="65">
        <f>ЯНВ!G10</f>
        <v>11</v>
      </c>
      <c r="H10" s="32">
        <f>SUM(АПР:ИЮН!H10)</f>
        <v>0</v>
      </c>
      <c r="I10" s="68">
        <f t="shared" si="2"/>
        <v>0</v>
      </c>
      <c r="J10" s="77">
        <f>SUM(АПР:ИЮН!J10)</f>
        <v>0</v>
      </c>
      <c r="K10" s="37">
        <f t="shared" si="3"/>
        <v>0</v>
      </c>
      <c r="L10" s="47">
        <f t="shared" si="4"/>
        <v>0</v>
      </c>
      <c r="M10" s="73">
        <f t="shared" si="5"/>
        <v>0</v>
      </c>
      <c r="N10" s="73">
        <f t="shared" si="6"/>
        <v>0</v>
      </c>
      <c r="O10" s="37">
        <f t="shared" si="7"/>
        <v>0</v>
      </c>
    </row>
    <row r="11" spans="1:15" ht="12.75">
      <c r="A11" s="56" t="str">
        <f>ЯНВ!A11</f>
        <v>сыр</v>
      </c>
      <c r="B11" s="66">
        <f>ЯНВ!B11</f>
        <v>4</v>
      </c>
      <c r="C11" s="32">
        <f>SUM(АПР:ИЮН!C11)</f>
        <v>0</v>
      </c>
      <c r="D11" s="68">
        <f t="shared" si="0"/>
        <v>0</v>
      </c>
      <c r="E11" s="77">
        <f>SUM(АПР:ИЮН!E11)</f>
        <v>0</v>
      </c>
      <c r="F11" s="37">
        <f t="shared" si="1"/>
        <v>0</v>
      </c>
      <c r="G11" s="65">
        <f>ЯНВ!G11</f>
        <v>6</v>
      </c>
      <c r="H11" s="32">
        <f>SUM(АПР:ИЮН!H11)</f>
        <v>0</v>
      </c>
      <c r="I11" s="68">
        <f t="shared" si="2"/>
        <v>0</v>
      </c>
      <c r="J11" s="77">
        <f>SUM(АПР:ИЮН!J11)</f>
        <v>0</v>
      </c>
      <c r="K11" s="37">
        <f t="shared" si="3"/>
        <v>0</v>
      </c>
      <c r="L11" s="47">
        <f t="shared" si="4"/>
        <v>0</v>
      </c>
      <c r="M11" s="73">
        <f t="shared" si="5"/>
        <v>0</v>
      </c>
      <c r="N11" s="73">
        <f t="shared" si="6"/>
        <v>0</v>
      </c>
      <c r="O11" s="37">
        <f t="shared" si="7"/>
        <v>0</v>
      </c>
    </row>
    <row r="12" spans="1:15" ht="12.75">
      <c r="A12" s="56" t="str">
        <f>ЯНВ!A12</f>
        <v>мясо говядина: бескостная</v>
      </c>
      <c r="B12" s="66">
        <f>ЯНВ!B12</f>
        <v>50</v>
      </c>
      <c r="C12" s="32">
        <f>SUM(АПР:ИЮН!C12)</f>
        <v>0</v>
      </c>
      <c r="D12" s="68">
        <f t="shared" si="0"/>
        <v>0</v>
      </c>
      <c r="E12" s="77">
        <f>SUM(АПР:ИЮН!E12)</f>
        <v>0</v>
      </c>
      <c r="F12" s="37">
        <f t="shared" si="1"/>
        <v>0</v>
      </c>
      <c r="G12" s="65">
        <f>ЯНВ!G12</f>
        <v>55</v>
      </c>
      <c r="H12" s="32">
        <f>SUM(АПР:ИЮН!H12)</f>
        <v>0</v>
      </c>
      <c r="I12" s="68">
        <f t="shared" si="2"/>
        <v>0</v>
      </c>
      <c r="J12" s="77">
        <f>SUM(АПР:ИЮН!J12)</f>
        <v>0</v>
      </c>
      <c r="K12" s="37">
        <f t="shared" si="3"/>
        <v>0</v>
      </c>
      <c r="L12" s="47">
        <f t="shared" si="4"/>
        <v>0</v>
      </c>
      <c r="M12" s="73">
        <f t="shared" si="5"/>
        <v>0</v>
      </c>
      <c r="N12" s="73">
        <f t="shared" si="6"/>
        <v>0</v>
      </c>
      <c r="O12" s="37">
        <f t="shared" si="7"/>
        <v>0</v>
      </c>
    </row>
    <row r="13" spans="1:15" ht="12.75">
      <c r="A13" s="56" t="str">
        <f>ЯНВ!A13</f>
        <v>птица: куры потр.,цыплята-бройлеры,</v>
      </c>
      <c r="B13" s="66">
        <f>ЯНВ!B13</f>
        <v>20</v>
      </c>
      <c r="C13" s="32">
        <f>SUM(АПР:ИЮН!C13)</f>
        <v>0</v>
      </c>
      <c r="D13" s="68">
        <f t="shared" si="0"/>
        <v>0</v>
      </c>
      <c r="E13" s="77">
        <f>SUM(АПР:ИЮН!E13)</f>
        <v>0</v>
      </c>
      <c r="F13" s="37">
        <f t="shared" si="1"/>
        <v>0</v>
      </c>
      <c r="G13" s="65">
        <f>ЯНВ!G13</f>
        <v>24</v>
      </c>
      <c r="H13" s="32">
        <f>SUM(АПР:ИЮН!H13)</f>
        <v>0</v>
      </c>
      <c r="I13" s="68">
        <f t="shared" si="2"/>
        <v>0</v>
      </c>
      <c r="J13" s="77">
        <f>SUM(АПР:ИЮН!J13)</f>
        <v>0</v>
      </c>
      <c r="K13" s="37">
        <f t="shared" si="3"/>
        <v>0</v>
      </c>
      <c r="L13" s="47">
        <f t="shared" si="4"/>
        <v>0</v>
      </c>
      <c r="M13" s="73">
        <f t="shared" si="5"/>
        <v>0</v>
      </c>
      <c r="N13" s="73">
        <f t="shared" si="6"/>
        <v>0</v>
      </c>
      <c r="O13" s="37">
        <f t="shared" si="7"/>
        <v>0</v>
      </c>
    </row>
    <row r="14" spans="1:15" ht="12.75">
      <c r="A14" s="56" t="str">
        <f>ЯНВ!A14</f>
        <v>субпродукты</v>
      </c>
      <c r="B14" s="66">
        <f>ЯНВ!B14</f>
        <v>20</v>
      </c>
      <c r="C14" s="32">
        <f>SUM(АПР:ИЮН!C14)</f>
        <v>0</v>
      </c>
      <c r="D14" s="68">
        <f t="shared" si="0"/>
        <v>0</v>
      </c>
      <c r="E14" s="77">
        <f>SUM(АПР:ИЮН!E14)</f>
        <v>0</v>
      </c>
      <c r="F14" s="37">
        <f t="shared" si="1"/>
        <v>0</v>
      </c>
      <c r="G14" s="65">
        <f>ЯНВ!G14</f>
        <v>25</v>
      </c>
      <c r="H14" s="32">
        <f>SUM(АПР:ИЮН!H14)</f>
        <v>0</v>
      </c>
      <c r="I14" s="68">
        <f t="shared" si="2"/>
        <v>0</v>
      </c>
      <c r="J14" s="77">
        <f>SUM(АПР:ИЮН!J14)</f>
        <v>0</v>
      </c>
      <c r="K14" s="37">
        <f t="shared" si="3"/>
        <v>0</v>
      </c>
      <c r="L14" s="47">
        <f t="shared" si="4"/>
        <v>0</v>
      </c>
      <c r="M14" s="73">
        <f t="shared" si="5"/>
        <v>0</v>
      </c>
      <c r="N14" s="73">
        <f t="shared" si="6"/>
        <v>0</v>
      </c>
      <c r="O14" s="37">
        <f t="shared" si="7"/>
        <v>0</v>
      </c>
    </row>
    <row r="15" spans="1:15" ht="12.75">
      <c r="A15" s="56" t="str">
        <f>ЯНВ!A15</f>
        <v>рыба (филе), в т.ч. соленая</v>
      </c>
      <c r="B15" s="66">
        <f>ЯНВ!B15</f>
        <v>32</v>
      </c>
      <c r="C15" s="32">
        <f>SUM(АПР:ИЮН!C15)</f>
        <v>0</v>
      </c>
      <c r="D15" s="68">
        <f t="shared" si="0"/>
        <v>0</v>
      </c>
      <c r="E15" s="77">
        <f>SUM(АПР:ИЮН!E15)</f>
        <v>0</v>
      </c>
      <c r="F15" s="37">
        <f t="shared" si="1"/>
        <v>0</v>
      </c>
      <c r="G15" s="65">
        <f>ЯНВ!G15</f>
        <v>37</v>
      </c>
      <c r="H15" s="32">
        <f>SUM(АПР:ИЮН!H15)</f>
        <v>0</v>
      </c>
      <c r="I15" s="68">
        <f t="shared" si="2"/>
        <v>0</v>
      </c>
      <c r="J15" s="77">
        <f>SUM(АПР:ИЮН!J15)</f>
        <v>0</v>
      </c>
      <c r="K15" s="37">
        <f t="shared" si="3"/>
        <v>0</v>
      </c>
      <c r="L15" s="47">
        <f t="shared" si="4"/>
        <v>0</v>
      </c>
      <c r="M15" s="73">
        <f t="shared" si="5"/>
        <v>0</v>
      </c>
      <c r="N15" s="73">
        <f t="shared" si="6"/>
        <v>0</v>
      </c>
      <c r="O15" s="37">
        <f t="shared" si="7"/>
        <v>0</v>
      </c>
    </row>
    <row r="16" spans="1:15" ht="12.75">
      <c r="A16" s="56" t="str">
        <f>ЯНВ!A16</f>
        <v>яйцо куриное (шт.)</v>
      </c>
      <c r="B16" s="66">
        <f>ЯНВ!B16</f>
        <v>1</v>
      </c>
      <c r="C16" s="32">
        <f>SUM(АПР:ИЮН!C16)</f>
        <v>0</v>
      </c>
      <c r="D16" s="68">
        <f t="shared" si="0"/>
        <v>0</v>
      </c>
      <c r="E16" s="77">
        <f>SUM(АПР:ИЮН!E16)</f>
        <v>0</v>
      </c>
      <c r="F16" s="37">
        <f t="shared" si="1"/>
        <v>0</v>
      </c>
      <c r="G16" s="65">
        <f>ЯНВ!G16</f>
        <v>1</v>
      </c>
      <c r="H16" s="32">
        <f>SUM(АПР:ИЮН!H16)</f>
        <v>0</v>
      </c>
      <c r="I16" s="68">
        <f t="shared" si="2"/>
        <v>0</v>
      </c>
      <c r="J16" s="77">
        <f>SUM(АПР:ИЮН!J16)</f>
        <v>0</v>
      </c>
      <c r="K16" s="37">
        <f t="shared" si="3"/>
        <v>0</v>
      </c>
      <c r="L16" s="47">
        <f t="shared" si="4"/>
        <v>0</v>
      </c>
      <c r="M16" s="73">
        <f t="shared" si="5"/>
        <v>0</v>
      </c>
      <c r="N16" s="73">
        <f t="shared" si="6"/>
        <v>0</v>
      </c>
      <c r="O16" s="37">
        <f t="shared" si="7"/>
        <v>0</v>
      </c>
    </row>
    <row r="17" spans="1:15" ht="12.75">
      <c r="A17" s="56" t="str">
        <f>ЯНВ!A17</f>
        <v>картофель</v>
      </c>
      <c r="B17" s="66">
        <f>ЯНВ!B17</f>
        <v>120</v>
      </c>
      <c r="C17" s="32">
        <f>SUM(АПР:ИЮН!C17)</f>
        <v>0</v>
      </c>
      <c r="D17" s="68">
        <f t="shared" si="0"/>
        <v>0</v>
      </c>
      <c r="E17" s="77">
        <f>SUM(АПР:ИЮН!E17)</f>
        <v>0</v>
      </c>
      <c r="F17" s="37">
        <f t="shared" si="1"/>
        <v>0</v>
      </c>
      <c r="G17" s="65">
        <f>ЯНВ!G17</f>
        <v>140</v>
      </c>
      <c r="H17" s="32">
        <f>SUM(АПР:ИЮН!H17)</f>
        <v>0</v>
      </c>
      <c r="I17" s="68">
        <f t="shared" si="2"/>
        <v>0</v>
      </c>
      <c r="J17" s="77">
        <f>SUM(АПР:ИЮН!J17)</f>
        <v>0</v>
      </c>
      <c r="K17" s="37">
        <f t="shared" si="3"/>
        <v>0</v>
      </c>
      <c r="L17" s="47">
        <f t="shared" si="4"/>
        <v>0</v>
      </c>
      <c r="M17" s="73">
        <f t="shared" si="5"/>
        <v>0</v>
      </c>
      <c r="N17" s="73">
        <f t="shared" si="6"/>
        <v>0</v>
      </c>
      <c r="O17" s="37">
        <f t="shared" si="7"/>
        <v>0</v>
      </c>
    </row>
    <row r="18" spans="1:15" ht="12.75">
      <c r="A18" s="56" t="str">
        <f>ЯНВ!A18</f>
        <v>овощи, зелень</v>
      </c>
      <c r="B18" s="66">
        <f>ЯНВ!B18</f>
        <v>180</v>
      </c>
      <c r="C18" s="32">
        <f>SUM(АПР:ИЮН!C18)</f>
        <v>0</v>
      </c>
      <c r="D18" s="68">
        <f t="shared" si="0"/>
        <v>0</v>
      </c>
      <c r="E18" s="77">
        <f>SUM(АПР:ИЮН!E18)</f>
        <v>0</v>
      </c>
      <c r="F18" s="37">
        <f t="shared" si="1"/>
        <v>0</v>
      </c>
      <c r="G18" s="65">
        <f>ЯНВ!G18</f>
        <v>220</v>
      </c>
      <c r="H18" s="32">
        <f>SUM(АПР:ИЮН!H18)</f>
        <v>0</v>
      </c>
      <c r="I18" s="68">
        <f t="shared" si="2"/>
        <v>0</v>
      </c>
      <c r="J18" s="77">
        <f>SUM(АПР:ИЮН!J18)</f>
        <v>0</v>
      </c>
      <c r="K18" s="37">
        <f t="shared" si="3"/>
        <v>0</v>
      </c>
      <c r="L18" s="47">
        <f t="shared" si="4"/>
        <v>0</v>
      </c>
      <c r="M18" s="73">
        <f t="shared" si="5"/>
        <v>0</v>
      </c>
      <c r="N18" s="73">
        <f t="shared" si="6"/>
        <v>0</v>
      </c>
      <c r="O18" s="37">
        <f t="shared" si="7"/>
        <v>0</v>
      </c>
    </row>
    <row r="19" spans="1:15" ht="12.75">
      <c r="A19" s="56" t="str">
        <f>ЯНВ!A19</f>
        <v>фрукты свежие</v>
      </c>
      <c r="B19" s="66">
        <f>ЯНВ!B19</f>
        <v>95</v>
      </c>
      <c r="C19" s="32">
        <f>SUM(АПР:ИЮН!C19)</f>
        <v>0</v>
      </c>
      <c r="D19" s="68">
        <f t="shared" si="0"/>
        <v>0</v>
      </c>
      <c r="E19" s="77">
        <f>SUM(АПР:ИЮН!E19)</f>
        <v>0</v>
      </c>
      <c r="F19" s="37">
        <f t="shared" si="1"/>
        <v>0</v>
      </c>
      <c r="G19" s="65">
        <f>ЯНВ!G19</f>
        <v>100</v>
      </c>
      <c r="H19" s="32">
        <f>SUM(АПР:ИЮН!H19)</f>
        <v>0</v>
      </c>
      <c r="I19" s="68">
        <f t="shared" si="2"/>
        <v>0</v>
      </c>
      <c r="J19" s="77">
        <f>SUM(АПР:ИЮН!J19)</f>
        <v>0</v>
      </c>
      <c r="K19" s="37">
        <f t="shared" si="3"/>
        <v>0</v>
      </c>
      <c r="L19" s="47">
        <f t="shared" si="4"/>
        <v>0</v>
      </c>
      <c r="M19" s="73">
        <f t="shared" si="5"/>
        <v>0</v>
      </c>
      <c r="N19" s="73">
        <f t="shared" si="6"/>
        <v>0</v>
      </c>
      <c r="O19" s="37">
        <f t="shared" si="7"/>
        <v>0</v>
      </c>
    </row>
    <row r="20" spans="1:15" ht="12.75">
      <c r="A20" s="56" t="str">
        <f>ЯНВ!A20</f>
        <v>фрукты сухие</v>
      </c>
      <c r="B20" s="66">
        <f>ЯНВ!B20</f>
        <v>9</v>
      </c>
      <c r="C20" s="32">
        <f>SUM(АПР:ИЮН!C20)</f>
        <v>0</v>
      </c>
      <c r="D20" s="68">
        <f t="shared" si="0"/>
        <v>0</v>
      </c>
      <c r="E20" s="77">
        <f>SUM(АПР:ИЮН!E20)</f>
        <v>0</v>
      </c>
      <c r="F20" s="37">
        <f t="shared" si="1"/>
        <v>0</v>
      </c>
      <c r="G20" s="65">
        <f>ЯНВ!G20</f>
        <v>11</v>
      </c>
      <c r="H20" s="32">
        <f>SUM(АПР:ИЮН!H20)</f>
        <v>0</v>
      </c>
      <c r="I20" s="68">
        <f t="shared" si="2"/>
        <v>0</v>
      </c>
      <c r="J20" s="77">
        <f>SUM(АПР:ИЮН!J20)</f>
        <v>0</v>
      </c>
      <c r="K20" s="37">
        <f t="shared" si="3"/>
        <v>0</v>
      </c>
      <c r="L20" s="47">
        <f t="shared" si="4"/>
        <v>0</v>
      </c>
      <c r="M20" s="73">
        <f t="shared" si="5"/>
        <v>0</v>
      </c>
      <c r="N20" s="73">
        <f t="shared" si="6"/>
        <v>0</v>
      </c>
      <c r="O20" s="37">
        <f t="shared" si="7"/>
        <v>0</v>
      </c>
    </row>
    <row r="21" spans="1:15" ht="12.75">
      <c r="A21" s="56" t="str">
        <f>ЯНВ!A21</f>
        <v>соки</v>
      </c>
      <c r="B21" s="66">
        <f>ЯНВ!B21</f>
        <v>100</v>
      </c>
      <c r="C21" s="32">
        <f>SUM(АПР:ИЮН!C21)</f>
        <v>0</v>
      </c>
      <c r="D21" s="68">
        <f t="shared" si="0"/>
        <v>0</v>
      </c>
      <c r="E21" s="77">
        <f>SUM(АПР:ИЮН!E21)</f>
        <v>0</v>
      </c>
      <c r="F21" s="37">
        <f t="shared" si="1"/>
        <v>0</v>
      </c>
      <c r="G21" s="65">
        <f>ЯНВ!G21</f>
        <v>100</v>
      </c>
      <c r="H21" s="32">
        <f>SUM(АПР:ИЮН!H21)</f>
        <v>0</v>
      </c>
      <c r="I21" s="68">
        <f t="shared" si="2"/>
        <v>0</v>
      </c>
      <c r="J21" s="77">
        <f>SUM(АПР:ИЮН!J21)</f>
        <v>0</v>
      </c>
      <c r="K21" s="37">
        <f t="shared" si="3"/>
        <v>0</v>
      </c>
      <c r="L21" s="47">
        <f t="shared" si="4"/>
        <v>0</v>
      </c>
      <c r="M21" s="73">
        <f t="shared" si="5"/>
        <v>0</v>
      </c>
      <c r="N21" s="73">
        <f t="shared" si="6"/>
        <v>0</v>
      </c>
      <c r="O21" s="37">
        <f t="shared" si="7"/>
        <v>0</v>
      </c>
    </row>
    <row r="22" spans="1:15" ht="12.75">
      <c r="A22" s="56" t="str">
        <f>ЯНВ!A22</f>
        <v>напитки витаминизир.</v>
      </c>
      <c r="B22" s="66">
        <f>ЯНВ!B22</f>
        <v>0</v>
      </c>
      <c r="C22" s="32">
        <f>SUM(АПР:ИЮН!C22)</f>
        <v>0</v>
      </c>
      <c r="D22" s="68">
        <f t="shared" si="0"/>
        <v>0</v>
      </c>
      <c r="E22" s="77">
        <f>SUM(АПР:ИЮН!E22)</f>
        <v>0</v>
      </c>
      <c r="F22" s="37">
        <f t="shared" si="1"/>
        <v>0</v>
      </c>
      <c r="G22" s="65">
        <f>ЯНВ!G22</f>
        <v>50</v>
      </c>
      <c r="H22" s="32">
        <f>SUM(АПР:ИЮН!H22)</f>
        <v>0</v>
      </c>
      <c r="I22" s="68">
        <f t="shared" si="2"/>
        <v>0</v>
      </c>
      <c r="J22" s="77">
        <f>SUM(АПР:ИЮН!J22)</f>
        <v>0</v>
      </c>
      <c r="K22" s="37">
        <f t="shared" si="3"/>
        <v>0</v>
      </c>
      <c r="L22" s="47">
        <f t="shared" si="4"/>
        <v>0</v>
      </c>
      <c r="M22" s="73">
        <f t="shared" si="5"/>
        <v>0</v>
      </c>
      <c r="N22" s="73">
        <f t="shared" si="6"/>
        <v>0</v>
      </c>
      <c r="O22" s="37">
        <f t="shared" si="7"/>
        <v>0</v>
      </c>
    </row>
    <row r="23" spans="1:15" ht="12.75">
      <c r="A23" s="56" t="str">
        <f>ЯНВ!A23</f>
        <v>хлеб ржаной</v>
      </c>
      <c r="B23" s="66">
        <f>ЯНВ!B23</f>
        <v>40</v>
      </c>
      <c r="C23" s="32">
        <f>SUM(АПР:ИЮН!C23)</f>
        <v>0</v>
      </c>
      <c r="D23" s="68">
        <f t="shared" si="0"/>
        <v>0</v>
      </c>
      <c r="E23" s="77">
        <f>SUM(АПР:ИЮН!E23)</f>
        <v>0</v>
      </c>
      <c r="F23" s="37">
        <f t="shared" si="1"/>
        <v>0</v>
      </c>
      <c r="G23" s="65">
        <f>ЯНВ!G23</f>
        <v>50</v>
      </c>
      <c r="H23" s="32">
        <f>SUM(АПР:ИЮН!H23)</f>
        <v>0</v>
      </c>
      <c r="I23" s="68">
        <f t="shared" si="2"/>
        <v>0</v>
      </c>
      <c r="J23" s="77">
        <f>SUM(АПР:ИЮН!J23)</f>
        <v>0</v>
      </c>
      <c r="K23" s="37">
        <f t="shared" si="3"/>
        <v>0</v>
      </c>
      <c r="L23" s="47">
        <f t="shared" si="4"/>
        <v>0</v>
      </c>
      <c r="M23" s="73">
        <f t="shared" si="5"/>
        <v>0</v>
      </c>
      <c r="N23" s="73">
        <f t="shared" si="6"/>
        <v>0</v>
      </c>
      <c r="O23" s="37">
        <f t="shared" si="7"/>
        <v>0</v>
      </c>
    </row>
    <row r="24" spans="1:15" ht="12.75">
      <c r="A24" s="56" t="str">
        <f>ЯНВ!A24</f>
        <v>хлеб пшеничный (зерновой)</v>
      </c>
      <c r="B24" s="66">
        <f>ЯНВ!B24</f>
        <v>60</v>
      </c>
      <c r="C24" s="32">
        <f>SUM(АПР:ИЮН!C24)</f>
        <v>0</v>
      </c>
      <c r="D24" s="68">
        <f t="shared" si="0"/>
        <v>0</v>
      </c>
      <c r="E24" s="77">
        <f>SUM(АПР:ИЮН!E24)</f>
        <v>0</v>
      </c>
      <c r="F24" s="37">
        <f t="shared" si="1"/>
        <v>0</v>
      </c>
      <c r="G24" s="65">
        <f>ЯНВ!G24</f>
        <v>80</v>
      </c>
      <c r="H24" s="32">
        <f>SUM(АПР:ИЮН!H24)</f>
        <v>0</v>
      </c>
      <c r="I24" s="68">
        <f t="shared" si="2"/>
        <v>0</v>
      </c>
      <c r="J24" s="77">
        <f>SUM(АПР:ИЮН!J24)</f>
        <v>0</v>
      </c>
      <c r="K24" s="37">
        <f t="shared" si="3"/>
        <v>0</v>
      </c>
      <c r="L24" s="47">
        <f t="shared" si="4"/>
        <v>0</v>
      </c>
      <c r="M24" s="73">
        <f t="shared" si="5"/>
        <v>0</v>
      </c>
      <c r="N24" s="73">
        <f t="shared" si="6"/>
        <v>0</v>
      </c>
      <c r="O24" s="37">
        <f t="shared" si="7"/>
        <v>0</v>
      </c>
    </row>
    <row r="25" spans="1:15" ht="12.75">
      <c r="A25" s="56" t="str">
        <f>ЯНВ!A25</f>
        <v>крупы (злаки), бобовые</v>
      </c>
      <c r="B25" s="66">
        <f>ЯНВ!B25</f>
        <v>30</v>
      </c>
      <c r="C25" s="32">
        <f>SUM(АПР:ИЮН!C25)</f>
        <v>0</v>
      </c>
      <c r="D25" s="68">
        <f t="shared" si="0"/>
        <v>0</v>
      </c>
      <c r="E25" s="77">
        <f>SUM(АПР:ИЮН!E25)</f>
        <v>0</v>
      </c>
      <c r="F25" s="37">
        <f t="shared" si="1"/>
        <v>0</v>
      </c>
      <c r="G25" s="65">
        <f>ЯНВ!G25</f>
        <v>43</v>
      </c>
      <c r="H25" s="32">
        <f>SUM(АПР:ИЮН!H25)</f>
        <v>0</v>
      </c>
      <c r="I25" s="68">
        <f t="shared" si="2"/>
        <v>0</v>
      </c>
      <c r="J25" s="77">
        <f>SUM(АПР:ИЮН!J25)</f>
        <v>0</v>
      </c>
      <c r="K25" s="37">
        <f t="shared" si="3"/>
        <v>0</v>
      </c>
      <c r="L25" s="47">
        <f t="shared" si="4"/>
        <v>0</v>
      </c>
      <c r="M25" s="73">
        <f t="shared" si="5"/>
        <v>0</v>
      </c>
      <c r="N25" s="73">
        <f t="shared" si="6"/>
        <v>0</v>
      </c>
      <c r="O25" s="37">
        <f t="shared" si="7"/>
        <v>0</v>
      </c>
    </row>
    <row r="26" spans="1:15" ht="12.75">
      <c r="A26" s="56" t="str">
        <f>ЯНВ!A26</f>
        <v>макаронные изделия</v>
      </c>
      <c r="B26" s="66">
        <f>ЯНВ!B26</f>
        <v>8</v>
      </c>
      <c r="C26" s="32">
        <f>SUM(АПР:ИЮН!C26)</f>
        <v>0</v>
      </c>
      <c r="D26" s="68">
        <f t="shared" si="0"/>
        <v>0</v>
      </c>
      <c r="E26" s="77">
        <f>SUM(АПР:ИЮН!E26)</f>
        <v>0</v>
      </c>
      <c r="F26" s="37">
        <f t="shared" si="1"/>
        <v>0</v>
      </c>
      <c r="G26" s="65">
        <f>ЯНВ!G26</f>
        <v>12</v>
      </c>
      <c r="H26" s="32">
        <f>SUM(АПР:ИЮН!H26)</f>
        <v>0</v>
      </c>
      <c r="I26" s="68">
        <f t="shared" si="2"/>
        <v>0</v>
      </c>
      <c r="J26" s="77">
        <f>SUM(АПР:ИЮН!J26)</f>
        <v>0</v>
      </c>
      <c r="K26" s="37">
        <f t="shared" si="3"/>
        <v>0</v>
      </c>
      <c r="L26" s="47">
        <f t="shared" si="4"/>
        <v>0</v>
      </c>
      <c r="M26" s="73">
        <f t="shared" si="5"/>
        <v>0</v>
      </c>
      <c r="N26" s="73">
        <f t="shared" si="6"/>
        <v>0</v>
      </c>
      <c r="O26" s="37">
        <f t="shared" si="7"/>
        <v>0</v>
      </c>
    </row>
    <row r="27" spans="1:15" ht="12.75">
      <c r="A27" s="56" t="str">
        <f>ЯНВ!A27</f>
        <v>мука пшеничная</v>
      </c>
      <c r="B27" s="66">
        <f>ЯНВ!B27</f>
        <v>25</v>
      </c>
      <c r="C27" s="32">
        <f>SUM(АПР:ИЮН!C27)</f>
        <v>0</v>
      </c>
      <c r="D27" s="68">
        <f t="shared" si="0"/>
        <v>0</v>
      </c>
      <c r="E27" s="77">
        <f>SUM(АПР:ИЮН!E27)</f>
        <v>0</v>
      </c>
      <c r="F27" s="37">
        <f t="shared" si="1"/>
        <v>0</v>
      </c>
      <c r="G27" s="65">
        <f>ЯНВ!G27</f>
        <v>29</v>
      </c>
      <c r="H27" s="32">
        <f>SUM(АПР:ИЮН!H27)</f>
        <v>0</v>
      </c>
      <c r="I27" s="68">
        <f t="shared" si="2"/>
        <v>0</v>
      </c>
      <c r="J27" s="77">
        <f>SUM(АПР:ИЮН!J27)</f>
        <v>0</v>
      </c>
      <c r="K27" s="37">
        <f t="shared" si="3"/>
        <v>0</v>
      </c>
      <c r="L27" s="47">
        <f t="shared" si="4"/>
        <v>0</v>
      </c>
      <c r="M27" s="73">
        <f t="shared" si="5"/>
        <v>0</v>
      </c>
      <c r="N27" s="73">
        <f t="shared" si="6"/>
        <v>0</v>
      </c>
      <c r="O27" s="37">
        <f t="shared" si="7"/>
        <v>0</v>
      </c>
    </row>
    <row r="28" spans="1:15" ht="12.75">
      <c r="A28" s="56" t="str">
        <f>ЯНВ!A28</f>
        <v>мука картоф. (крахмал)</v>
      </c>
      <c r="B28" s="66">
        <f>ЯНВ!B28</f>
        <v>2</v>
      </c>
      <c r="C28" s="32">
        <f>SUM(АПР:ИЮН!C28)</f>
        <v>0</v>
      </c>
      <c r="D28" s="68">
        <f t="shared" si="0"/>
        <v>0</v>
      </c>
      <c r="E28" s="77">
        <f>SUM(АПР:ИЮН!E28)</f>
        <v>0</v>
      </c>
      <c r="F28" s="37">
        <f t="shared" si="1"/>
        <v>0</v>
      </c>
      <c r="G28" s="65">
        <f>ЯНВ!G28</f>
        <v>3</v>
      </c>
      <c r="H28" s="32">
        <f>SUM(АПР:ИЮН!H28)</f>
        <v>0</v>
      </c>
      <c r="I28" s="68">
        <f t="shared" si="2"/>
        <v>0</v>
      </c>
      <c r="J28" s="77">
        <f>SUM(АПР:ИЮН!J28)</f>
        <v>0</v>
      </c>
      <c r="K28" s="37">
        <f t="shared" si="3"/>
        <v>0</v>
      </c>
      <c r="L28" s="47">
        <f t="shared" si="4"/>
        <v>0</v>
      </c>
      <c r="M28" s="73">
        <f t="shared" si="5"/>
        <v>0</v>
      </c>
      <c r="N28" s="73">
        <f t="shared" si="6"/>
        <v>0</v>
      </c>
      <c r="O28" s="37">
        <f t="shared" si="7"/>
        <v>0</v>
      </c>
    </row>
    <row r="29" spans="1:15" ht="12.75">
      <c r="A29" s="56" t="str">
        <f>ЯНВ!A29</f>
        <v>масло коровье (сливочное)</v>
      </c>
      <c r="B29" s="66">
        <f>ЯНВ!B29</f>
        <v>18</v>
      </c>
      <c r="C29" s="32">
        <f>SUM(АПР:ИЮН!C29)</f>
        <v>0</v>
      </c>
      <c r="D29" s="68">
        <f t="shared" si="0"/>
        <v>0</v>
      </c>
      <c r="E29" s="77">
        <f>SUM(АПР:ИЮН!E29)</f>
        <v>0</v>
      </c>
      <c r="F29" s="37">
        <f t="shared" si="1"/>
        <v>0</v>
      </c>
      <c r="G29" s="65">
        <f>ЯНВ!G29</f>
        <v>21</v>
      </c>
      <c r="H29" s="32">
        <f>SUM(АПР:ИЮН!H29)</f>
        <v>0</v>
      </c>
      <c r="I29" s="68">
        <f t="shared" si="2"/>
        <v>0</v>
      </c>
      <c r="J29" s="77">
        <f>SUM(АПР:ИЮН!J29)</f>
        <v>0</v>
      </c>
      <c r="K29" s="37">
        <f t="shared" si="3"/>
        <v>0</v>
      </c>
      <c r="L29" s="47">
        <f t="shared" si="4"/>
        <v>0</v>
      </c>
      <c r="M29" s="73">
        <f t="shared" si="5"/>
        <v>0</v>
      </c>
      <c r="N29" s="73">
        <f t="shared" si="6"/>
        <v>0</v>
      </c>
      <c r="O29" s="37">
        <f t="shared" si="7"/>
        <v>0</v>
      </c>
    </row>
    <row r="30" spans="1:15" ht="12.75">
      <c r="A30" s="56" t="str">
        <f>ЯНВ!A30</f>
        <v>масло растительное</v>
      </c>
      <c r="B30" s="66">
        <f>ЯНВ!B30</f>
        <v>9</v>
      </c>
      <c r="C30" s="32">
        <f>SUM(АПР:ИЮН!C30)</f>
        <v>0</v>
      </c>
      <c r="D30" s="68">
        <f t="shared" si="0"/>
        <v>0</v>
      </c>
      <c r="E30" s="77">
        <f>SUM(АПР:ИЮН!E30)</f>
        <v>0</v>
      </c>
      <c r="F30" s="37">
        <f t="shared" si="1"/>
        <v>0</v>
      </c>
      <c r="G30" s="65">
        <f>ЯНВ!G30</f>
        <v>11</v>
      </c>
      <c r="H30" s="32">
        <f>SUM(АПР:ИЮН!H30)</f>
        <v>0</v>
      </c>
      <c r="I30" s="68">
        <f t="shared" si="2"/>
        <v>0</v>
      </c>
      <c r="J30" s="77">
        <f>SUM(АПР:ИЮН!J30)</f>
        <v>0</v>
      </c>
      <c r="K30" s="37">
        <f t="shared" si="3"/>
        <v>0</v>
      </c>
      <c r="L30" s="47">
        <f t="shared" si="4"/>
        <v>0</v>
      </c>
      <c r="M30" s="73">
        <f t="shared" si="5"/>
        <v>0</v>
      </c>
      <c r="N30" s="73">
        <f t="shared" si="6"/>
        <v>0</v>
      </c>
      <c r="O30" s="37">
        <f t="shared" si="7"/>
        <v>0</v>
      </c>
    </row>
    <row r="31" spans="1:15" ht="12.75">
      <c r="A31" s="56" t="str">
        <f>ЯНВ!A31</f>
        <v>кондитерские изделия</v>
      </c>
      <c r="B31" s="66">
        <f>ЯНВ!B31</f>
        <v>12</v>
      </c>
      <c r="C31" s="32">
        <f>SUM(АПР:ИЮН!C31)</f>
        <v>0</v>
      </c>
      <c r="D31" s="68">
        <f t="shared" si="0"/>
        <v>0</v>
      </c>
      <c r="E31" s="77">
        <f>SUM(АПР:ИЮН!E31)</f>
        <v>0</v>
      </c>
      <c r="F31" s="37">
        <f t="shared" si="1"/>
        <v>0</v>
      </c>
      <c r="G31" s="65">
        <f>ЯНВ!G31</f>
        <v>20</v>
      </c>
      <c r="H31" s="32">
        <f>SUM(АПР:ИЮН!H31)</f>
        <v>0</v>
      </c>
      <c r="I31" s="68">
        <f t="shared" si="2"/>
        <v>0</v>
      </c>
      <c r="J31" s="77">
        <f>SUM(АПР:ИЮН!J31)</f>
        <v>0</v>
      </c>
      <c r="K31" s="37">
        <f t="shared" si="3"/>
        <v>0</v>
      </c>
      <c r="L31" s="47">
        <f t="shared" si="4"/>
        <v>0</v>
      </c>
      <c r="M31" s="73">
        <f t="shared" si="5"/>
        <v>0</v>
      </c>
      <c r="N31" s="73">
        <f t="shared" si="6"/>
        <v>0</v>
      </c>
      <c r="O31" s="37">
        <f t="shared" si="7"/>
        <v>0</v>
      </c>
    </row>
    <row r="32" spans="1:15" ht="12.75">
      <c r="A32" s="56" t="str">
        <f>ЯНВ!A32</f>
        <v>чай в т.ч. фиточай</v>
      </c>
      <c r="B32" s="66">
        <f>ЯНВ!B32</f>
        <v>0.5</v>
      </c>
      <c r="C32" s="32">
        <f>SUM(АПР:ИЮН!C32)</f>
        <v>0</v>
      </c>
      <c r="D32" s="68">
        <f t="shared" si="0"/>
        <v>0</v>
      </c>
      <c r="E32" s="77">
        <f>SUM(АПР:ИЮН!E32)</f>
        <v>0</v>
      </c>
      <c r="F32" s="37">
        <f t="shared" si="1"/>
        <v>0</v>
      </c>
      <c r="G32" s="65">
        <f>ЯНВ!G32</f>
        <v>0.6</v>
      </c>
      <c r="H32" s="32">
        <f>SUM(АПР:ИЮН!H32)</f>
        <v>0</v>
      </c>
      <c r="I32" s="68">
        <f t="shared" si="2"/>
        <v>0</v>
      </c>
      <c r="J32" s="77">
        <f>SUM(АПР:ИЮН!J32)</f>
        <v>0</v>
      </c>
      <c r="K32" s="37">
        <f t="shared" si="3"/>
        <v>0</v>
      </c>
      <c r="L32" s="47">
        <f t="shared" si="4"/>
        <v>0</v>
      </c>
      <c r="M32" s="73">
        <f t="shared" si="5"/>
        <v>0</v>
      </c>
      <c r="N32" s="73">
        <f t="shared" si="6"/>
        <v>0</v>
      </c>
      <c r="O32" s="37">
        <f t="shared" si="7"/>
        <v>0</v>
      </c>
    </row>
    <row r="33" spans="1:15" ht="12.75">
      <c r="A33" s="56" t="str">
        <f>ЯНВ!A33</f>
        <v>какао-порошок</v>
      </c>
      <c r="B33" s="66">
        <f>ЯНВ!B33</f>
        <v>0.5</v>
      </c>
      <c r="C33" s="32">
        <f>SUM(АПР:ИЮН!C33)</f>
        <v>0</v>
      </c>
      <c r="D33" s="68">
        <f t="shared" si="0"/>
        <v>0</v>
      </c>
      <c r="E33" s="77">
        <f>SUM(АПР:ИЮН!E33)</f>
        <v>0</v>
      </c>
      <c r="F33" s="37">
        <f t="shared" si="1"/>
        <v>0</v>
      </c>
      <c r="G33" s="65">
        <f>ЯНВ!G33</f>
        <v>0.6</v>
      </c>
      <c r="H33" s="32">
        <f>SUM(АПР:ИЮН!H33)</f>
        <v>0</v>
      </c>
      <c r="I33" s="68">
        <f t="shared" si="2"/>
        <v>0</v>
      </c>
      <c r="J33" s="77">
        <f>SUM(АПР:ИЮН!J33)</f>
        <v>0</v>
      </c>
      <c r="K33" s="37">
        <f t="shared" si="3"/>
        <v>0</v>
      </c>
      <c r="L33" s="47">
        <f t="shared" si="4"/>
        <v>0</v>
      </c>
      <c r="M33" s="73">
        <f t="shared" si="5"/>
        <v>0</v>
      </c>
      <c r="N33" s="73">
        <f t="shared" si="6"/>
        <v>0</v>
      </c>
      <c r="O33" s="37">
        <f t="shared" si="7"/>
        <v>0</v>
      </c>
    </row>
    <row r="34" spans="1:15" ht="12.75">
      <c r="A34" s="56" t="str">
        <f>ЯНВ!A34</f>
        <v>кофейный напиток</v>
      </c>
      <c r="B34" s="66">
        <f>ЯНВ!B34</f>
        <v>1</v>
      </c>
      <c r="C34" s="32">
        <f>SUM(АПР:ИЮН!C34)</f>
        <v>0</v>
      </c>
      <c r="D34" s="68">
        <f t="shared" si="0"/>
        <v>0</v>
      </c>
      <c r="E34" s="77">
        <f>SUM(АПР:ИЮН!E34)</f>
        <v>0</v>
      </c>
      <c r="F34" s="37">
        <f t="shared" si="1"/>
        <v>0</v>
      </c>
      <c r="G34" s="65">
        <f>ЯНВ!G34</f>
        <v>1.2</v>
      </c>
      <c r="H34" s="32">
        <f>SUM(АПР:ИЮН!H34)</f>
        <v>0</v>
      </c>
      <c r="I34" s="68">
        <f t="shared" si="2"/>
        <v>0</v>
      </c>
      <c r="J34" s="77">
        <f>SUM(АПР:ИЮН!J34)</f>
        <v>0</v>
      </c>
      <c r="K34" s="37">
        <f t="shared" si="3"/>
        <v>0</v>
      </c>
      <c r="L34" s="47">
        <f t="shared" si="4"/>
        <v>0</v>
      </c>
      <c r="M34" s="73">
        <f t="shared" si="5"/>
        <v>0</v>
      </c>
      <c r="N34" s="73">
        <f t="shared" si="6"/>
        <v>0</v>
      </c>
      <c r="O34" s="37">
        <f t="shared" si="7"/>
        <v>0</v>
      </c>
    </row>
    <row r="35" spans="1:15" ht="12.75">
      <c r="A35" s="56" t="str">
        <f>ЯНВ!A35</f>
        <v>дрожжи</v>
      </c>
      <c r="B35" s="66">
        <f>ЯНВ!B35</f>
        <v>0.4</v>
      </c>
      <c r="C35" s="32">
        <f>SUM(АПР:ИЮН!C35)</f>
        <v>0</v>
      </c>
      <c r="D35" s="68">
        <f t="shared" si="0"/>
        <v>0</v>
      </c>
      <c r="E35" s="77">
        <f>SUM(АПР:ИЮН!E35)</f>
        <v>0</v>
      </c>
      <c r="F35" s="37">
        <f t="shared" si="1"/>
        <v>0</v>
      </c>
      <c r="G35" s="65">
        <f>ЯНВ!G35</f>
        <v>0.5</v>
      </c>
      <c r="H35" s="32">
        <f>SUM(АПР:ИЮН!H35)</f>
        <v>0</v>
      </c>
      <c r="I35" s="68">
        <f t="shared" si="2"/>
        <v>0</v>
      </c>
      <c r="J35" s="77">
        <f>SUM(АПР:ИЮН!J35)</f>
        <v>0</v>
      </c>
      <c r="K35" s="37">
        <f t="shared" si="3"/>
        <v>0</v>
      </c>
      <c r="L35" s="47">
        <f t="shared" si="4"/>
        <v>0</v>
      </c>
      <c r="M35" s="73">
        <f t="shared" si="5"/>
        <v>0</v>
      </c>
      <c r="N35" s="73">
        <f t="shared" si="6"/>
        <v>0</v>
      </c>
      <c r="O35" s="37">
        <f t="shared" si="7"/>
        <v>0</v>
      </c>
    </row>
    <row r="36" spans="1:15" ht="12.75">
      <c r="A36" s="56" t="str">
        <f>ЯНВ!A36</f>
        <v>сахар</v>
      </c>
      <c r="B36" s="66">
        <f>ЯНВ!B36</f>
        <v>25</v>
      </c>
      <c r="C36" s="32">
        <f>SUM(АПР:ИЮН!C36)</f>
        <v>0</v>
      </c>
      <c r="D36" s="68">
        <f t="shared" si="0"/>
        <v>0</v>
      </c>
      <c r="E36" s="77">
        <f>SUM(АПР:ИЮН!E36)</f>
        <v>0</v>
      </c>
      <c r="F36" s="37">
        <f t="shared" si="1"/>
        <v>0</v>
      </c>
      <c r="G36" s="65">
        <f>ЯНВ!G36</f>
        <v>30</v>
      </c>
      <c r="H36" s="32">
        <f>SUM(АПР:ИЮН!H36)</f>
        <v>0</v>
      </c>
      <c r="I36" s="68">
        <f t="shared" si="2"/>
        <v>0</v>
      </c>
      <c r="J36" s="77">
        <f>SUM(АПР:ИЮН!J36)</f>
        <v>0</v>
      </c>
      <c r="K36" s="37">
        <f t="shared" si="3"/>
        <v>0</v>
      </c>
      <c r="L36" s="47">
        <f t="shared" si="4"/>
        <v>0</v>
      </c>
      <c r="M36" s="73">
        <f t="shared" si="5"/>
        <v>0</v>
      </c>
      <c r="N36" s="73">
        <f t="shared" si="6"/>
        <v>0</v>
      </c>
      <c r="O36" s="37">
        <f t="shared" si="7"/>
        <v>0</v>
      </c>
    </row>
    <row r="37" spans="1:15" ht="12.75">
      <c r="A37" s="56" t="str">
        <f>ЯНВ!A37</f>
        <v>соль</v>
      </c>
      <c r="B37" s="66">
        <f>ЯНВ!B37</f>
        <v>3</v>
      </c>
      <c r="C37" s="32">
        <f>SUM(АПР:ИЮН!C37)</f>
        <v>0</v>
      </c>
      <c r="D37" s="68">
        <f t="shared" si="0"/>
        <v>0</v>
      </c>
      <c r="E37" s="77">
        <f>SUM(АПР:ИЮН!E37)</f>
        <v>0</v>
      </c>
      <c r="F37" s="37">
        <f t="shared" si="1"/>
        <v>0</v>
      </c>
      <c r="G37" s="65">
        <f>ЯНВ!G37</f>
        <v>5</v>
      </c>
      <c r="H37" s="32">
        <f>SUM(АПР:ИЮН!H37)</f>
        <v>0</v>
      </c>
      <c r="I37" s="68">
        <f t="shared" si="2"/>
        <v>0</v>
      </c>
      <c r="J37" s="77">
        <f>SUM(АПР:ИЮН!J37)</f>
        <v>0</v>
      </c>
      <c r="K37" s="37">
        <f t="shared" si="3"/>
        <v>0</v>
      </c>
      <c r="L37" s="47">
        <f t="shared" si="4"/>
        <v>0</v>
      </c>
      <c r="M37" s="73">
        <f t="shared" si="5"/>
        <v>0</v>
      </c>
      <c r="N37" s="73">
        <f t="shared" si="6"/>
        <v>0</v>
      </c>
      <c r="O37" s="37">
        <f t="shared" si="7"/>
        <v>0</v>
      </c>
    </row>
    <row r="38" spans="1:15" ht="12.75">
      <c r="A38" s="56">
        <f>ЯНВ!A38</f>
        <v>0</v>
      </c>
      <c r="B38" s="66">
        <f>ЯНВ!B38</f>
        <v>0</v>
      </c>
      <c r="C38" s="32">
        <f>SUM(АПР:ИЮН!C38)</f>
        <v>0</v>
      </c>
      <c r="D38" s="68">
        <f t="shared" si="0"/>
        <v>0</v>
      </c>
      <c r="E38" s="77">
        <f>SUM(АПР:ИЮН!E38)</f>
        <v>0</v>
      </c>
      <c r="F38" s="37">
        <f t="shared" si="1"/>
        <v>0</v>
      </c>
      <c r="G38" s="65">
        <f>ЯНВ!G38</f>
        <v>0</v>
      </c>
      <c r="H38" s="32">
        <f>SUM(АПР:ИЮН!H38)</f>
        <v>0</v>
      </c>
      <c r="I38" s="68">
        <f t="shared" si="2"/>
        <v>0</v>
      </c>
      <c r="J38" s="77">
        <f>SUM(АПР:ИЮН!J38)</f>
        <v>0</v>
      </c>
      <c r="K38" s="37">
        <f t="shared" si="3"/>
        <v>0</v>
      </c>
      <c r="L38" s="47">
        <f t="shared" si="4"/>
        <v>0</v>
      </c>
      <c r="M38" s="73">
        <f t="shared" si="5"/>
        <v>0</v>
      </c>
      <c r="N38" s="73">
        <f t="shared" si="6"/>
        <v>0</v>
      </c>
      <c r="O38" s="37">
        <f t="shared" si="7"/>
        <v>0</v>
      </c>
    </row>
    <row r="39" spans="1:15" ht="12.75" hidden="1">
      <c r="A39" s="56">
        <f>ЯНВ!A39</f>
        <v>0</v>
      </c>
      <c r="B39" s="66">
        <f>ЯНВ!B39</f>
        <v>0</v>
      </c>
      <c r="C39" s="32">
        <f>SUM(АПР:ИЮН!C39)</f>
        <v>0</v>
      </c>
      <c r="D39" s="68">
        <f t="shared" si="0"/>
        <v>0</v>
      </c>
      <c r="E39" s="77">
        <f>SUM(АПР:ИЮН!E39)</f>
        <v>0</v>
      </c>
      <c r="F39" s="37">
        <f t="shared" si="1"/>
        <v>0</v>
      </c>
      <c r="G39" s="65">
        <f>ЯНВ!G39</f>
        <v>0</v>
      </c>
      <c r="H39" s="32">
        <f>SUM(АПР:ИЮН!H39)</f>
        <v>0</v>
      </c>
      <c r="I39" s="68">
        <f t="shared" si="2"/>
        <v>0</v>
      </c>
      <c r="J39" s="77">
        <f>SUM(АПР:ИЮН!J39)</f>
        <v>0</v>
      </c>
      <c r="K39" s="37">
        <f t="shared" si="3"/>
        <v>0</v>
      </c>
      <c r="L39" s="47">
        <f t="shared" si="4"/>
        <v>0</v>
      </c>
      <c r="M39" s="73">
        <f t="shared" si="5"/>
        <v>0</v>
      </c>
      <c r="N39" s="73">
        <f t="shared" si="6"/>
        <v>0</v>
      </c>
      <c r="O39" s="37">
        <f t="shared" si="7"/>
        <v>0</v>
      </c>
    </row>
    <row r="40" spans="1:15" ht="12.75" hidden="1">
      <c r="A40" s="56">
        <f>ЯНВ!A40</f>
        <v>0</v>
      </c>
      <c r="B40" s="66">
        <f>ЯНВ!B40</f>
        <v>0</v>
      </c>
      <c r="C40" s="32">
        <f>SUM(АПР:ИЮН!C40)</f>
        <v>0</v>
      </c>
      <c r="D40" s="68">
        <f t="shared" si="0"/>
        <v>0</v>
      </c>
      <c r="E40" s="77">
        <f>SUM(АПР:ИЮН!E40)</f>
        <v>0</v>
      </c>
      <c r="F40" s="37">
        <f t="shared" si="1"/>
        <v>0</v>
      </c>
      <c r="G40" s="65">
        <f>ЯНВ!G40</f>
        <v>0</v>
      </c>
      <c r="H40" s="32">
        <f>SUM(АПР:ИЮН!H40)</f>
        <v>0</v>
      </c>
      <c r="I40" s="68">
        <f t="shared" si="2"/>
        <v>0</v>
      </c>
      <c r="J40" s="77">
        <f>SUM(АПР:ИЮН!J40)</f>
        <v>0</v>
      </c>
      <c r="K40" s="37">
        <f t="shared" si="3"/>
        <v>0</v>
      </c>
      <c r="L40" s="47">
        <f t="shared" si="4"/>
        <v>0</v>
      </c>
      <c r="M40" s="73">
        <f t="shared" si="5"/>
        <v>0</v>
      </c>
      <c r="N40" s="73">
        <f t="shared" si="6"/>
        <v>0</v>
      </c>
      <c r="O40" s="37">
        <f t="shared" si="7"/>
        <v>0</v>
      </c>
    </row>
    <row r="41" spans="1:15" ht="12.75" hidden="1">
      <c r="A41" s="56">
        <f>ЯНВ!A41</f>
        <v>0</v>
      </c>
      <c r="B41" s="66">
        <f>ЯНВ!B41</f>
        <v>0</v>
      </c>
      <c r="C41" s="32">
        <f>SUM(АПР:ИЮН!C41)</f>
        <v>0</v>
      </c>
      <c r="D41" s="68">
        <f t="shared" si="0"/>
        <v>0</v>
      </c>
      <c r="E41" s="77">
        <f>SUM(АПР:ИЮН!E41)</f>
        <v>0</v>
      </c>
      <c r="F41" s="37">
        <f t="shared" si="1"/>
        <v>0</v>
      </c>
      <c r="G41" s="65">
        <f>ЯНВ!G41</f>
        <v>0</v>
      </c>
      <c r="H41" s="32">
        <f>SUM(АПР:ИЮН!H41)</f>
        <v>0</v>
      </c>
      <c r="I41" s="68">
        <f t="shared" si="2"/>
        <v>0</v>
      </c>
      <c r="J41" s="77">
        <f>SUM(АПР:ИЮН!J41)</f>
        <v>0</v>
      </c>
      <c r="K41" s="37">
        <f t="shared" si="3"/>
        <v>0</v>
      </c>
      <c r="L41" s="47">
        <f t="shared" si="4"/>
        <v>0</v>
      </c>
      <c r="M41" s="73">
        <f t="shared" si="5"/>
        <v>0</v>
      </c>
      <c r="N41" s="73">
        <f t="shared" si="6"/>
        <v>0</v>
      </c>
      <c r="O41" s="37">
        <f t="shared" si="7"/>
        <v>0</v>
      </c>
    </row>
    <row r="42" spans="1:15" ht="12.75" hidden="1">
      <c r="A42" s="56">
        <f>ЯНВ!A42</f>
        <v>0</v>
      </c>
      <c r="B42" s="66">
        <f>ЯНВ!B42</f>
        <v>0</v>
      </c>
      <c r="C42" s="32">
        <f>SUM(АПР:ИЮН!C42)</f>
        <v>0</v>
      </c>
      <c r="D42" s="68">
        <f t="shared" si="0"/>
        <v>0</v>
      </c>
      <c r="E42" s="77">
        <f>SUM(АПР:ИЮН!E42)</f>
        <v>0</v>
      </c>
      <c r="F42" s="37">
        <f t="shared" si="1"/>
        <v>0</v>
      </c>
      <c r="G42" s="65">
        <f>ЯНВ!G42</f>
        <v>0</v>
      </c>
      <c r="H42" s="32">
        <f>SUM(АПР:ИЮН!H42)</f>
        <v>0</v>
      </c>
      <c r="I42" s="68">
        <f t="shared" si="2"/>
        <v>0</v>
      </c>
      <c r="J42" s="77">
        <f>SUM(АПР:ИЮН!J42)</f>
        <v>0</v>
      </c>
      <c r="K42" s="37">
        <f t="shared" si="3"/>
        <v>0</v>
      </c>
      <c r="L42" s="47">
        <f t="shared" si="4"/>
        <v>0</v>
      </c>
      <c r="M42" s="73">
        <f t="shared" si="5"/>
        <v>0</v>
      </c>
      <c r="N42" s="73">
        <f t="shared" si="6"/>
        <v>0</v>
      </c>
      <c r="O42" s="37">
        <f t="shared" si="7"/>
        <v>0</v>
      </c>
    </row>
    <row r="43" spans="1:15" ht="12.75" hidden="1">
      <c r="A43" s="56">
        <f>ЯНВ!A43</f>
        <v>0</v>
      </c>
      <c r="B43" s="66">
        <f>ЯНВ!B43</f>
        <v>0</v>
      </c>
      <c r="C43" s="32">
        <f>SUM(АПР:ИЮН!C43)</f>
        <v>0</v>
      </c>
      <c r="D43" s="68">
        <f t="shared" si="0"/>
        <v>0</v>
      </c>
      <c r="E43" s="77">
        <f>SUM(АПР:ИЮН!E43)</f>
        <v>0</v>
      </c>
      <c r="F43" s="37">
        <f t="shared" si="1"/>
        <v>0</v>
      </c>
      <c r="G43" s="65">
        <f>ЯНВ!G43</f>
        <v>0</v>
      </c>
      <c r="H43" s="32">
        <f>SUM(АПР:ИЮН!H43)</f>
        <v>0</v>
      </c>
      <c r="I43" s="68">
        <f t="shared" si="2"/>
        <v>0</v>
      </c>
      <c r="J43" s="77">
        <f>SUM(АПР:ИЮН!J43)</f>
        <v>0</v>
      </c>
      <c r="K43" s="37">
        <f t="shared" si="3"/>
        <v>0</v>
      </c>
      <c r="L43" s="47">
        <f t="shared" si="4"/>
        <v>0</v>
      </c>
      <c r="M43" s="73">
        <f t="shared" si="5"/>
        <v>0</v>
      </c>
      <c r="N43" s="73">
        <f t="shared" si="6"/>
        <v>0</v>
      </c>
      <c r="O43" s="37">
        <f t="shared" si="7"/>
        <v>0</v>
      </c>
    </row>
    <row r="44" spans="1:15" ht="12.75" hidden="1">
      <c r="A44" s="56">
        <f>ЯНВ!A44</f>
        <v>0</v>
      </c>
      <c r="B44" s="66">
        <f>ЯНВ!B44</f>
        <v>0</v>
      </c>
      <c r="C44" s="32">
        <f>SUM(АПР:ИЮН!C44)</f>
        <v>0</v>
      </c>
      <c r="D44" s="68">
        <f t="shared" si="0"/>
        <v>0</v>
      </c>
      <c r="E44" s="77">
        <f>SUM(АПР:ИЮН!E44)</f>
        <v>0</v>
      </c>
      <c r="F44" s="37">
        <f t="shared" si="1"/>
        <v>0</v>
      </c>
      <c r="G44" s="65">
        <f>ЯНВ!G44</f>
        <v>0</v>
      </c>
      <c r="H44" s="32">
        <f>SUM(АПР:ИЮН!H44)</f>
        <v>0</v>
      </c>
      <c r="I44" s="68">
        <f t="shared" si="2"/>
        <v>0</v>
      </c>
      <c r="J44" s="77">
        <f>SUM(АПР:ИЮН!J44)</f>
        <v>0</v>
      </c>
      <c r="K44" s="37">
        <f t="shared" si="3"/>
        <v>0</v>
      </c>
      <c r="L44" s="47">
        <f t="shared" si="4"/>
        <v>0</v>
      </c>
      <c r="M44" s="73">
        <f t="shared" si="5"/>
        <v>0</v>
      </c>
      <c r="N44" s="73">
        <f t="shared" si="6"/>
        <v>0</v>
      </c>
      <c r="O44" s="37">
        <f t="shared" si="7"/>
        <v>0</v>
      </c>
    </row>
    <row r="45" spans="1:15" ht="12.75" hidden="1">
      <c r="A45" s="56">
        <f>ЯНВ!A45</f>
        <v>0</v>
      </c>
      <c r="B45" s="66">
        <f>ЯНВ!B45</f>
        <v>0</v>
      </c>
      <c r="C45" s="32">
        <f>SUM(АПР:ИЮН!C45)</f>
        <v>0</v>
      </c>
      <c r="D45" s="68">
        <f t="shared" si="0"/>
        <v>0</v>
      </c>
      <c r="E45" s="77">
        <f>SUM(АПР:ИЮН!E45)</f>
        <v>0</v>
      </c>
      <c r="F45" s="37">
        <f t="shared" si="1"/>
        <v>0</v>
      </c>
      <c r="G45" s="65">
        <f>ЯНВ!G45</f>
        <v>0</v>
      </c>
      <c r="H45" s="32">
        <f>SUM(АПР:ИЮН!H45)</f>
        <v>0</v>
      </c>
      <c r="I45" s="68">
        <f t="shared" si="2"/>
        <v>0</v>
      </c>
      <c r="J45" s="77">
        <f>SUM(АПР:ИЮН!J45)</f>
        <v>0</v>
      </c>
      <c r="K45" s="37">
        <f t="shared" si="3"/>
        <v>0</v>
      </c>
      <c r="L45" s="47">
        <f t="shared" si="4"/>
        <v>0</v>
      </c>
      <c r="M45" s="73">
        <f t="shared" si="5"/>
        <v>0</v>
      </c>
      <c r="N45" s="73">
        <f t="shared" si="6"/>
        <v>0</v>
      </c>
      <c r="O45" s="37">
        <f t="shared" si="7"/>
        <v>0</v>
      </c>
    </row>
    <row r="46" spans="1:15" ht="12.75" hidden="1">
      <c r="A46" s="56">
        <f>ЯНВ!A46</f>
        <v>0</v>
      </c>
      <c r="B46" s="66">
        <f>ЯНВ!B46</f>
        <v>0</v>
      </c>
      <c r="C46" s="32">
        <f>SUM(АПР:ИЮН!C46)</f>
        <v>0</v>
      </c>
      <c r="D46" s="68">
        <f t="shared" si="0"/>
        <v>0</v>
      </c>
      <c r="E46" s="77">
        <f>SUM(АПР:ИЮН!E46)</f>
        <v>0</v>
      </c>
      <c r="F46" s="37">
        <f t="shared" si="1"/>
        <v>0</v>
      </c>
      <c r="G46" s="65">
        <f>ЯНВ!G46</f>
        <v>0</v>
      </c>
      <c r="H46" s="32">
        <f>SUM(АПР:ИЮН!H46)</f>
        <v>0</v>
      </c>
      <c r="I46" s="68">
        <f t="shared" si="2"/>
        <v>0</v>
      </c>
      <c r="J46" s="77">
        <f>SUM(АПР:ИЮН!J46)</f>
        <v>0</v>
      </c>
      <c r="K46" s="37">
        <f t="shared" si="3"/>
        <v>0</v>
      </c>
      <c r="L46" s="47">
        <f t="shared" si="4"/>
        <v>0</v>
      </c>
      <c r="M46" s="73">
        <f t="shared" si="5"/>
        <v>0</v>
      </c>
      <c r="N46" s="73">
        <f t="shared" si="6"/>
        <v>0</v>
      </c>
      <c r="O46" s="37">
        <f t="shared" si="7"/>
        <v>0</v>
      </c>
    </row>
    <row r="47" spans="1:15" ht="12.75" hidden="1">
      <c r="A47" s="56">
        <f>ЯНВ!A47</f>
        <v>0</v>
      </c>
      <c r="B47" s="66">
        <f>ЯНВ!B47</f>
        <v>0</v>
      </c>
      <c r="C47" s="32">
        <f>SUM(АПР:ИЮН!C47)</f>
        <v>0</v>
      </c>
      <c r="D47" s="68">
        <f t="shared" si="0"/>
        <v>0</v>
      </c>
      <c r="E47" s="77">
        <f>SUM(АПР:ИЮН!E47)</f>
        <v>0</v>
      </c>
      <c r="F47" s="37">
        <f t="shared" si="1"/>
        <v>0</v>
      </c>
      <c r="G47" s="65">
        <f>ЯНВ!G47</f>
        <v>0</v>
      </c>
      <c r="H47" s="32">
        <f>SUM(АПР:ИЮН!H47)</f>
        <v>0</v>
      </c>
      <c r="I47" s="68">
        <f t="shared" si="2"/>
        <v>0</v>
      </c>
      <c r="J47" s="77">
        <f>SUM(АПР:ИЮН!J47)</f>
        <v>0</v>
      </c>
      <c r="K47" s="37">
        <f t="shared" si="3"/>
        <v>0</v>
      </c>
      <c r="L47" s="47">
        <f t="shared" si="4"/>
        <v>0</v>
      </c>
      <c r="M47" s="73">
        <f t="shared" si="5"/>
        <v>0</v>
      </c>
      <c r="N47" s="73">
        <f t="shared" si="6"/>
        <v>0</v>
      </c>
      <c r="O47" s="37">
        <f t="shared" si="7"/>
        <v>0</v>
      </c>
    </row>
    <row r="48" spans="1:15" ht="13.5" hidden="1" thickBot="1">
      <c r="A48" s="57">
        <f>ЯНВ!A48</f>
        <v>0</v>
      </c>
      <c r="B48" s="67">
        <f>ЯНВ!B48</f>
        <v>0</v>
      </c>
      <c r="C48" s="60">
        <f>SUM(АПР:ИЮН!C48)</f>
        <v>0</v>
      </c>
      <c r="D48" s="70">
        <f t="shared" si="0"/>
        <v>0</v>
      </c>
      <c r="E48" s="78">
        <f>SUM(АПР:ИЮН!E48)</f>
        <v>0</v>
      </c>
      <c r="F48" s="39">
        <f t="shared" si="1"/>
        <v>0</v>
      </c>
      <c r="G48" s="72">
        <f>ЯНВ!G48</f>
        <v>0</v>
      </c>
      <c r="H48" s="60">
        <f>SUM(АПР:ИЮН!H48)</f>
        <v>0</v>
      </c>
      <c r="I48" s="70">
        <f t="shared" si="2"/>
        <v>0</v>
      </c>
      <c r="J48" s="78">
        <f>SUM(АПР:ИЮН!J48)</f>
        <v>0</v>
      </c>
      <c r="K48" s="39">
        <f t="shared" si="3"/>
        <v>0</v>
      </c>
      <c r="L48" s="48">
        <f t="shared" si="4"/>
        <v>0</v>
      </c>
      <c r="M48" s="76">
        <f t="shared" si="5"/>
        <v>0</v>
      </c>
      <c r="N48" s="76">
        <f t="shared" si="6"/>
        <v>0</v>
      </c>
      <c r="O48" s="39">
        <f t="shared" si="7"/>
        <v>0</v>
      </c>
    </row>
    <row r="49" spans="6:15" ht="12.75">
      <c r="F49" s="85"/>
      <c r="K49" s="85"/>
      <c r="O49" s="86"/>
    </row>
    <row r="50" spans="6:15" ht="12.75">
      <c r="F50" s="85"/>
      <c r="K50" s="85"/>
      <c r="O50" s="86"/>
    </row>
  </sheetData>
  <sheetProtection password="CE20" sheet="1" formatColumns="0" formatRows="0"/>
  <mergeCells count="5">
    <mergeCell ref="H6:H7"/>
    <mergeCell ref="A6:A7"/>
    <mergeCell ref="L5:O5"/>
    <mergeCell ref="L6:L7"/>
    <mergeCell ref="C6:C7"/>
  </mergeCells>
  <conditionalFormatting sqref="O8:O48 K8:K48 F8:F48">
    <cfRule type="cellIs" priority="1" dxfId="58" operator="greaterThan" stopIfTrue="1">
      <formula>100</formula>
    </cfRule>
    <cfRule type="cellIs" priority="2" dxfId="59" operator="between" stopIfTrue="1">
      <formula>1</formula>
      <formula>50</formula>
    </cfRule>
  </conditionalFormatting>
  <conditionalFormatting sqref="F1:F2 F4:F5">
    <cfRule type="cellIs" priority="3" dxfId="57" operator="greaterThan" stopIfTrue="1">
      <formula>100</formula>
    </cfRule>
  </conditionalFormatting>
  <printOptions/>
  <pageMargins left="0.1968503937007874" right="0.1968503937007874" top="0.3937007874015748" bottom="0.1968503937007874" header="0.5118110236220472" footer="0.5118110236220472"/>
  <pageSetup blackAndWhite="1"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Kukarsev</dc:creator>
  <cp:keywords/>
  <dc:description/>
  <cp:lastModifiedBy>1</cp:lastModifiedBy>
  <cp:lastPrinted>2021-02-01T06:05:40Z</cp:lastPrinted>
  <dcterms:created xsi:type="dcterms:W3CDTF">2010-11-01T08:56:02Z</dcterms:created>
  <dcterms:modified xsi:type="dcterms:W3CDTF">2021-03-22T04:37:26Z</dcterms:modified>
  <cp:category/>
  <cp:version/>
  <cp:contentType/>
  <cp:contentStatus/>
</cp:coreProperties>
</file>